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bookViews>
    <workbookView xWindow="0" yWindow="0" windowWidth="28800" windowHeight="11610" activeTab="2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4" i="1" l="1"/>
  <c r="J125" i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5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5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5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5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5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5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5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5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5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E120" i="1"/>
  <c r="E114" i="1"/>
  <c r="E116" i="1"/>
  <c r="E117" i="1"/>
  <c r="E118" i="1"/>
  <c r="E119" i="1"/>
  <c r="E121" i="1"/>
  <c r="I114" i="1"/>
  <c r="I116" i="1"/>
  <c r="I121" i="1"/>
  <c r="I120" i="1"/>
  <c r="I118" i="1"/>
  <c r="I117" i="1"/>
  <c r="I119" i="1"/>
  <c r="F120" i="1"/>
  <c r="F121" i="1"/>
  <c r="F116" i="1"/>
  <c r="F117" i="1"/>
  <c r="F118" i="1"/>
  <c r="F119" i="1"/>
  <c r="F114" i="1"/>
  <c r="B121" i="1"/>
  <c r="B116" i="1"/>
  <c r="B114" i="1"/>
  <c r="B117" i="1"/>
  <c r="B120" i="1"/>
  <c r="B118" i="1"/>
  <c r="B119" i="1"/>
  <c r="C120" i="1"/>
  <c r="C114" i="1"/>
  <c r="C116" i="1"/>
  <c r="C118" i="1"/>
  <c r="C117" i="1"/>
  <c r="C119" i="1"/>
  <c r="C121" i="1"/>
  <c r="D118" i="1"/>
  <c r="D120" i="1"/>
  <c r="D114" i="1"/>
  <c r="D121" i="1"/>
  <c r="D116" i="1"/>
  <c r="D117" i="1"/>
  <c r="G121" i="1"/>
  <c r="G116" i="1"/>
  <c r="G117" i="1"/>
  <c r="G114" i="1"/>
  <c r="G120" i="1"/>
  <c r="G118" i="1"/>
  <c r="G119" i="1"/>
  <c r="H121" i="1"/>
  <c r="H116" i="1"/>
  <c r="H117" i="1"/>
  <c r="H118" i="1"/>
  <c r="H119" i="1"/>
  <c r="H120" i="1"/>
  <c r="H114" i="1"/>
  <c r="J118" i="1"/>
  <c r="J114" i="1"/>
  <c r="J116" i="1"/>
  <c r="J117" i="1"/>
  <c r="J119" i="1"/>
  <c r="J120" i="1"/>
  <c r="J121" i="1"/>
  <c r="D119" i="1"/>
</calcChain>
</file>

<file path=xl/sharedStrings.xml><?xml version="1.0" encoding="utf-8"?>
<sst xmlns="http://schemas.openxmlformats.org/spreadsheetml/2006/main" count="130" uniqueCount="127">
  <si>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</si>
  <si>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</si>
  <si>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</si>
  <si>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</si>
  <si>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</si>
  <si>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</si>
  <si>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</si>
  <si>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</si>
  <si>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</si>
  <si>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</si>
  <si>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</si>
  <si>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</si>
  <si>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</si>
  <si>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</si>
  <si>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</si>
  <si>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</si>
  <si>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</si>
  <si>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</si>
  <si>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</si>
  <si>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</si>
  <si>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</si>
  <si>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%</t>
  </si>
  <si>
    <t>TEA nedre gr</t>
  </si>
  <si>
    <t>TEA øvre gr</t>
  </si>
  <si>
    <t>%, og tillatt totalfeil</t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</si>
  <si>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</si>
  <si>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</si>
  <si>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</si>
  <si>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</si>
  <si>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</si>
  <si>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</si>
  <si>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</si>
  <si>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</si>
  <si>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</si>
  <si>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</si>
  <si>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</si>
  <si>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</si>
  <si>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</si>
  <si>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</si>
  <si>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</si>
  <si>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</si>
  <si>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</si>
  <si>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</si>
  <si>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</si>
  <si>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</si>
  <si>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</si>
  <si>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</si>
  <si>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</si>
  <si>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</si>
  <si>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</si>
  <si>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</si>
  <si>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</si>
  <si>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</si>
  <si>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</si>
  <si>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</si>
  <si>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</si>
  <si>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</si>
  <si>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</si>
  <si>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</si>
  <si>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</si>
  <si>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</si>
  <si>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</si>
  <si>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</si>
  <si>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</si>
  <si>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</si>
  <si>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</si>
  <si>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</si>
  <si>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</si>
  <si>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</si>
  <si>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</si>
  <si>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</si>
  <si>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</si>
  <si>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</si>
  <si>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</si>
  <si>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</si>
  <si>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</si>
  <si>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</si>
  <si>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</si>
  <si>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</si>
  <si>
    <t>Dag 0</t>
  </si>
  <si>
    <t xml:space="preserve"> Dag 1</t>
  </si>
  <si>
    <t>Dag 2</t>
  </si>
  <si>
    <t xml:space="preserve"> Dag 3</t>
  </si>
  <si>
    <t xml:space="preserve"> Dag 4</t>
  </si>
  <si>
    <t xml:space="preserve"> Dag 5</t>
  </si>
  <si>
    <t xml:space="preserve"> Dag 6</t>
  </si>
  <si>
    <t xml:space="preserve"> Dag 7</t>
  </si>
  <si>
    <t>1 (Prøve nr. 1)</t>
  </si>
  <si>
    <t>2 (Prøve nr. 3)</t>
  </si>
  <si>
    <t>3 (Prøve nr. 7)</t>
  </si>
  <si>
    <t>4 (Prøve nr. 10)</t>
  </si>
  <si>
    <t>5 (Prøve nr. 19)</t>
  </si>
  <si>
    <t>6 (Prøve nr. 22)</t>
  </si>
  <si>
    <t>7 (Prøve nr. 23)</t>
  </si>
  <si>
    <t>8 (Prøve nr. 24)</t>
  </si>
  <si>
    <t>9 (Prøve nr. 33)</t>
  </si>
  <si>
    <t>10 (Prøve nr.36)</t>
  </si>
  <si>
    <t>11(Prøve nr. 37)</t>
  </si>
  <si>
    <r>
      <t>Prosent (</t>
    </r>
    <r>
      <rPr>
        <b/>
        <sz val="12"/>
        <color indexed="12"/>
        <rFont val="Times New Roman"/>
      </rPr>
      <t>blå</t>
    </r>
    <r>
      <rPr>
        <b/>
        <sz val="12"/>
        <rFont val="Times New Roman"/>
      </rPr>
      <t xml:space="preserve"> tall er større enn tillatt totalfeil)</t>
    </r>
  </si>
  <si>
    <t>S-P1NP i romtemperatur (Cobas 6000, 2017)</t>
  </si>
  <si>
    <t>Målte verdier (µg/L)</t>
  </si>
  <si>
    <t>Hormonlab, Aker sykehus, OUS</t>
  </si>
  <si>
    <t>Modell: A</t>
  </si>
  <si>
    <t>Serum</t>
  </si>
  <si>
    <t>26.04.2017  (Tappet 16.04.17, sentrifugert og avpipettert)</t>
  </si>
  <si>
    <t>x</t>
  </si>
  <si>
    <t>Oppbevaring 7 dager i romtempertur på lab.</t>
  </si>
  <si>
    <t>Avpipettert fra Vacuette gelrør fra Greiner Bio.One</t>
  </si>
  <si>
    <t>&lt; 120 min.</t>
  </si>
  <si>
    <t>Inntil 7 dager</t>
  </si>
  <si>
    <t>ca 20 ◦C</t>
  </si>
  <si>
    <t>2000 G</t>
  </si>
  <si>
    <t>Romtemperatur</t>
  </si>
  <si>
    <t>10 min.</t>
  </si>
  <si>
    <t xml:space="preserve">Prøverørene ble sentrifugert før nullprøven ble avpippetert og frosset. Resten av serumet ble overført til nye rør og ble oppbevart i romtemperatur i 7 døgn.Hver </t>
  </si>
  <si>
    <t>dag på omtrent samme tidspunkt ble serum avpippetert og satt i fryser.</t>
  </si>
  <si>
    <t>Bias er satt til 10 % og tillatt totalfeil TE til %Bias + 1,65 x tillatt upresisjon ( 7%).</t>
  </si>
  <si>
    <t>Forsøket er utført av Sofie Strøm Andersen, Yan Chan og Julie Værnes Navjord. Bacheloroppgave våren 2017, Høgskolen i Oslo og Akershus</t>
  </si>
  <si>
    <t>Cobas e601 (100763)</t>
  </si>
  <si>
    <t>ECLIA</t>
  </si>
  <si>
    <t>Total P1NP  (Roche)</t>
  </si>
  <si>
    <t>Guro Strøm Clementz, gurcle@ous-hf.no</t>
  </si>
  <si>
    <t>Guro Strøm Clementz,</t>
  </si>
  <si>
    <t>P1NP</t>
  </si>
  <si>
    <t>P1NP 7 dager i romtemperatur</t>
  </si>
  <si>
    <t>P1NP er holdbar 7 dager i romtemperatur.</t>
  </si>
  <si>
    <t>Alle verdiene for P1NP ligger innenfor tillatt totalfeil. De høyeste prøvene har en svak synkende tendens, men innenfor kravene.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</si>
</sst>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9" x14ac:knownFonts="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12"/>
      <name val="Arial"/>
      <family val="2"/>
    </font>
    <font>
      <b/>
      <i/>
      <sz val="12"/>
      <name val="Arial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18"/>
      <name val="Times New Roman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2"/>
      <color indexed="10"/>
      <name val="Times New Roman"/>
    </font>
    <font>
      <b/>
      <sz val="12"/>
      <color indexed="12"/>
      <name val="Times New Roman"/>
    </font>
    <font>
      <u/>
      <sz val="12"/>
      <color indexed="12"/>
      <name val="Times New Roman"/>
    </font>
    <font>
      <sz val="12"/>
      <color indexed="8"/>
      <name val="Times New Roman"/>
    </font>
    <font>
      <u/>
      <sz val="10"/>
      <color theme="11"/>
      <name val="Arial"/>
    </font>
    <font>
      <sz val="14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Protection="1">
      <protection hidden="1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1" fillId="0" borderId="5" xfId="0" applyFont="1" applyFill="1" applyBorder="1" applyAlignment="1" applyProtection="1">
      <alignment horizontal="right"/>
      <protection hidden="1"/>
    </xf>
    <xf numFmtId="0" fontId="0" fillId="3" borderId="0" xfId="0" applyFill="1" applyProtection="1"/>
    <xf numFmtId="0" fontId="0" fillId="3" borderId="0" xfId="0" applyFill="1" applyBorder="1" applyProtection="1"/>
    <xf numFmtId="0" fontId="0" fillId="3" borderId="1" xfId="0" applyFill="1" applyBorder="1" applyProtection="1"/>
    <xf numFmtId="2" fontId="0" fillId="3" borderId="0" xfId="0" applyNumberFormat="1" applyFill="1" applyBorder="1" applyProtection="1"/>
    <xf numFmtId="2" fontId="0" fillId="3" borderId="0" xfId="0" applyNumberFormat="1" applyFill="1" applyProtection="1"/>
    <xf numFmtId="2" fontId="4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3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0" fontId="0" fillId="0" borderId="0" xfId="0" applyBorder="1" applyProtection="1">
      <protection hidden="1"/>
    </xf>
    <xf numFmtId="0" fontId="0" fillId="4" borderId="0" xfId="0" applyFill="1"/>
    <xf numFmtId="0" fontId="8" fillId="4" borderId="0" xfId="0" applyFont="1" applyFill="1"/>
    <xf numFmtId="0" fontId="9" fillId="5" borderId="23" xfId="0" applyFont="1" applyFill="1" applyBorder="1"/>
    <xf numFmtId="0" fontId="0" fillId="5" borderId="25" xfId="0" applyFill="1" applyBorder="1" applyAlignment="1"/>
    <xf numFmtId="0" fontId="0" fillId="5" borderId="26" xfId="0" applyFill="1" applyBorder="1" applyAlignment="1"/>
    <xf numFmtId="0" fontId="10" fillId="5" borderId="23" xfId="0" applyFont="1" applyFill="1" applyBorder="1"/>
    <xf numFmtId="0" fontId="11" fillId="4" borderId="0" xfId="0" applyFont="1" applyFill="1"/>
    <xf numFmtId="0" fontId="12" fillId="4" borderId="0" xfId="0" applyFont="1" applyFill="1"/>
    <xf numFmtId="0" fontId="11" fillId="5" borderId="0" xfId="0" applyFont="1" applyFill="1"/>
    <xf numFmtId="0" fontId="13" fillId="4" borderId="0" xfId="0" applyFont="1" applyFill="1"/>
    <xf numFmtId="0" fontId="14" fillId="4" borderId="0" xfId="0" applyFont="1" applyFill="1"/>
    <xf numFmtId="0" fontId="14" fillId="5" borderId="23" xfId="0" applyFont="1" applyFill="1" applyBorder="1"/>
    <xf numFmtId="0" fontId="14" fillId="4" borderId="0" xfId="0" applyFont="1" applyFill="1" applyBorder="1"/>
    <xf numFmtId="0" fontId="14" fillId="5" borderId="23" xfId="0" applyFont="1" applyFill="1" applyBorder="1" applyAlignment="1">
      <alignment horizontal="center"/>
    </xf>
    <xf numFmtId="0" fontId="14" fillId="6" borderId="23" xfId="0" applyFont="1" applyFill="1" applyBorder="1"/>
    <xf numFmtId="0" fontId="14" fillId="6" borderId="24" xfId="0" applyFont="1" applyFill="1" applyBorder="1" applyAlignment="1"/>
    <xf numFmtId="0" fontId="14" fillId="6" borderId="26" xfId="0" applyFont="1" applyFill="1" applyBorder="1" applyAlignment="1"/>
    <xf numFmtId="0" fontId="14" fillId="6" borderId="24" xfId="0" applyFont="1" applyFill="1" applyBorder="1"/>
    <xf numFmtId="0" fontId="14" fillId="6" borderId="25" xfId="0" applyFont="1" applyFill="1" applyBorder="1"/>
    <xf numFmtId="0" fontId="14" fillId="6" borderId="26" xfId="0" applyFont="1" applyFill="1" applyBorder="1"/>
    <xf numFmtId="0" fontId="15" fillId="6" borderId="23" xfId="0" applyFont="1" applyFill="1" applyBorder="1"/>
    <xf numFmtId="0" fontId="14" fillId="6" borderId="28" xfId="0" applyFont="1" applyFill="1" applyBorder="1"/>
    <xf numFmtId="0" fontId="14" fillId="5" borderId="28" xfId="0" applyFont="1" applyFill="1" applyBorder="1"/>
    <xf numFmtId="0" fontId="14" fillId="6" borderId="29" xfId="0" applyFont="1" applyFill="1" applyBorder="1"/>
    <xf numFmtId="0" fontId="14" fillId="6" borderId="30" xfId="0" applyFont="1" applyFill="1" applyBorder="1"/>
    <xf numFmtId="0" fontId="14" fillId="6" borderId="31" xfId="0" applyFont="1" applyFill="1" applyBorder="1"/>
    <xf numFmtId="0" fontId="14" fillId="6" borderId="22" xfId="0" applyFont="1" applyFill="1" applyBorder="1"/>
    <xf numFmtId="0" fontId="14" fillId="5" borderId="32" xfId="0" applyFont="1" applyFill="1" applyBorder="1"/>
    <xf numFmtId="0" fontId="14" fillId="6" borderId="33" xfId="0" applyFont="1" applyFill="1" applyBorder="1"/>
    <xf numFmtId="0" fontId="14" fillId="5" borderId="34" xfId="0" applyFont="1" applyFill="1" applyBorder="1"/>
    <xf numFmtId="0" fontId="14" fillId="5" borderId="35" xfId="0" applyFont="1" applyFill="1" applyBorder="1"/>
    <xf numFmtId="0" fontId="14" fillId="6" borderId="36" xfId="0" applyFont="1" applyFill="1" applyBorder="1"/>
    <xf numFmtId="0" fontId="8" fillId="5" borderId="42" xfId="0" applyFont="1" applyFill="1" applyBorder="1"/>
    <xf numFmtId="0" fontId="0" fillId="5" borderId="43" xfId="0" applyFill="1" applyBorder="1"/>
    <xf numFmtId="0" fontId="0" fillId="5" borderId="44" xfId="0" applyFill="1" applyBorder="1"/>
    <xf numFmtId="0" fontId="0" fillId="5" borderId="45" xfId="0" applyFill="1" applyBorder="1"/>
    <xf numFmtId="0" fontId="0" fillId="5" borderId="0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48" xfId="0" applyFill="1" applyBorder="1"/>
    <xf numFmtId="0" fontId="0" fillId="5" borderId="49" xfId="0" applyFill="1" applyBorder="1"/>
    <xf numFmtId="0" fontId="16" fillId="4" borderId="0" xfId="0" applyFont="1" applyFill="1"/>
    <xf numFmtId="0" fontId="16" fillId="5" borderId="42" xfId="0" applyFont="1" applyFill="1" applyBorder="1"/>
    <xf numFmtId="0" fontId="18" fillId="3" borderId="0" xfId="0" applyFont="1" applyFill="1" applyProtection="1"/>
    <xf numFmtId="0" fontId="19" fillId="3" borderId="0" xfId="0" applyFont="1" applyFill="1" applyProtection="1"/>
    <xf numFmtId="0" fontId="18" fillId="3" borderId="0" xfId="0" applyFont="1" applyFill="1" applyAlignment="1" applyProtection="1">
      <alignment horizontal="right"/>
    </xf>
    <xf numFmtId="0" fontId="19" fillId="3" borderId="0" xfId="0" applyFont="1" applyFill="1" applyBorder="1" applyProtection="1"/>
    <xf numFmtId="164" fontId="20" fillId="0" borderId="17" xfId="0" applyNumberFormat="1" applyFont="1" applyBorder="1" applyAlignment="1" applyProtection="1">
      <alignment horizontal="right"/>
      <protection locked="0"/>
    </xf>
    <xf numFmtId="164" fontId="20" fillId="0" borderId="5" xfId="0" applyNumberFormat="1" applyFont="1" applyBorder="1" applyAlignment="1" applyProtection="1">
      <alignment horizontal="right"/>
      <protection locked="0"/>
    </xf>
    <xf numFmtId="0" fontId="21" fillId="3" borderId="0" xfId="0" applyFont="1" applyFill="1" applyAlignment="1" applyProtection="1">
      <alignment horizontal="right"/>
    </xf>
    <xf numFmtId="164" fontId="22" fillId="0" borderId="0" xfId="0" applyNumberFormat="1" applyFont="1" applyFill="1" applyProtection="1">
      <protection locked="0"/>
    </xf>
    <xf numFmtId="0" fontId="21" fillId="3" borderId="0" xfId="0" applyFont="1" applyFill="1" applyProtection="1"/>
    <xf numFmtId="164" fontId="23" fillId="0" borderId="0" xfId="0" applyNumberFormat="1" applyFont="1" applyFill="1" applyProtection="1">
      <protection locked="0"/>
    </xf>
    <xf numFmtId="0" fontId="24" fillId="3" borderId="0" xfId="1" applyFont="1" applyFill="1" applyAlignment="1" applyProtection="1"/>
    <xf numFmtId="0" fontId="20" fillId="3" borderId="0" xfId="0" applyFont="1" applyFill="1" applyBorder="1" applyProtection="1"/>
    <xf numFmtId="0" fontId="20" fillId="3" borderId="0" xfId="0" applyFont="1" applyFill="1" applyProtection="1"/>
    <xf numFmtId="0" fontId="21" fillId="3" borderId="6" xfId="0" applyFont="1" applyFill="1" applyBorder="1" applyAlignment="1" applyProtection="1">
      <alignment horizontal="right"/>
    </xf>
    <xf numFmtId="0" fontId="21" fillId="3" borderId="7" xfId="0" applyFont="1" applyFill="1" applyBorder="1" applyAlignment="1" applyProtection="1">
      <alignment horizontal="center"/>
    </xf>
    <xf numFmtId="0" fontId="20" fillId="2" borderId="4" xfId="0" applyFont="1" applyFill="1" applyBorder="1" applyAlignment="1" applyProtection="1">
      <protection locked="0"/>
    </xf>
    <xf numFmtId="0" fontId="20" fillId="2" borderId="2" xfId="0" applyFont="1" applyFill="1" applyBorder="1" applyAlignment="1" applyProtection="1">
      <protection locked="0"/>
    </xf>
    <xf numFmtId="0" fontId="20" fillId="2" borderId="3" xfId="0" applyFont="1" applyFill="1" applyBorder="1" applyAlignment="1" applyProtection="1">
      <protection locked="0"/>
    </xf>
    <xf numFmtId="0" fontId="20" fillId="2" borderId="0" xfId="0" applyFont="1" applyFill="1" applyBorder="1" applyAlignment="1" applyProtection="1">
      <protection locked="0"/>
    </xf>
    <xf numFmtId="0" fontId="21" fillId="3" borderId="8" xfId="0" applyFont="1" applyFill="1" applyBorder="1" applyAlignment="1" applyProtection="1">
      <alignment horizontal="center"/>
    </xf>
    <xf numFmtId="0" fontId="21" fillId="3" borderId="15" xfId="0" applyFont="1" applyFill="1" applyBorder="1" applyAlignment="1" applyProtection="1">
      <alignment horizontal="center"/>
    </xf>
    <xf numFmtId="0" fontId="20" fillId="0" borderId="23" xfId="0" applyFont="1" applyBorder="1"/>
    <xf numFmtId="164" fontId="25" fillId="0" borderId="50" xfId="0" applyNumberFormat="1" applyFont="1" applyBorder="1" applyAlignment="1" applyProtection="1">
      <alignment horizontal="right"/>
      <protection locked="0"/>
    </xf>
    <xf numFmtId="0" fontId="21" fillId="3" borderId="0" xfId="0" applyFont="1" applyFill="1" applyBorder="1" applyAlignment="1" applyProtection="1">
      <alignment horizontal="center"/>
    </xf>
    <xf numFmtId="164" fontId="25" fillId="0" borderId="51" xfId="0" applyNumberFormat="1" applyFont="1" applyBorder="1" applyAlignment="1" applyProtection="1">
      <alignment horizontal="right"/>
      <protection locked="0"/>
    </xf>
    <xf numFmtId="2" fontId="21" fillId="0" borderId="23" xfId="0" applyNumberFormat="1" applyFont="1" applyBorder="1" applyAlignment="1" applyProtection="1">
      <alignment horizontal="center"/>
      <protection locked="0"/>
    </xf>
    <xf numFmtId="0" fontId="21" fillId="3" borderId="11" xfId="0" applyFont="1" applyFill="1" applyBorder="1" applyAlignment="1" applyProtection="1">
      <alignment horizontal="center"/>
    </xf>
    <xf numFmtId="164" fontId="25" fillId="0" borderId="17" xfId="0" applyNumberFormat="1" applyFont="1" applyBorder="1" applyAlignment="1" applyProtection="1">
      <alignment horizontal="right"/>
      <protection locked="0"/>
    </xf>
    <xf numFmtId="164" fontId="25" fillId="0" borderId="5" xfId="0" applyNumberFormat="1" applyFont="1" applyBorder="1" applyAlignment="1" applyProtection="1">
      <alignment horizontal="right"/>
      <protection locked="0"/>
    </xf>
    <xf numFmtId="0" fontId="20" fillId="0" borderId="5" xfId="0" applyFont="1" applyBorder="1" applyProtection="1">
      <protection locked="0"/>
    </xf>
    <xf numFmtId="164" fontId="25" fillId="0" borderId="20" xfId="0" applyNumberFormat="1" applyFont="1" applyBorder="1" applyAlignment="1" applyProtection="1">
      <alignment horizontal="right"/>
      <protection locked="0"/>
    </xf>
    <xf numFmtId="164" fontId="20" fillId="0" borderId="20" xfId="0" applyNumberFormat="1" applyFont="1" applyBorder="1" applyAlignment="1" applyProtection="1">
      <alignment horizontal="right"/>
      <protection locked="0"/>
    </xf>
    <xf numFmtId="0" fontId="20" fillId="0" borderId="17" xfId="0" applyFont="1" applyBorder="1" applyProtection="1">
      <protection locked="0"/>
    </xf>
    <xf numFmtId="0" fontId="20" fillId="0" borderId="5" xfId="0" applyFont="1" applyFill="1" applyBorder="1" applyProtection="1">
      <protection locked="0"/>
    </xf>
    <xf numFmtId="0" fontId="21" fillId="3" borderId="12" xfId="0" applyFont="1" applyFill="1" applyBorder="1" applyAlignment="1" applyProtection="1">
      <alignment horizontal="center"/>
    </xf>
    <xf numFmtId="0" fontId="20" fillId="0" borderId="18" xfId="0" applyFont="1" applyBorder="1" applyProtection="1">
      <protection locked="0"/>
    </xf>
    <xf numFmtId="0" fontId="20" fillId="0" borderId="19" xfId="0" applyFont="1" applyBorder="1" applyProtection="1">
      <protection locked="0"/>
    </xf>
    <xf numFmtId="0" fontId="20" fillId="0" borderId="19" xfId="0" applyFont="1" applyFill="1" applyBorder="1" applyProtection="1">
      <protection locked="0"/>
    </xf>
    <xf numFmtId="164" fontId="20" fillId="0" borderId="21" xfId="0" applyNumberFormat="1" applyFont="1" applyBorder="1" applyAlignment="1" applyProtection="1">
      <alignment horizontal="right"/>
      <protection locked="0"/>
    </xf>
    <xf numFmtId="2" fontId="20" fillId="3" borderId="0" xfId="0" applyNumberFormat="1" applyFont="1" applyFill="1" applyBorder="1" applyAlignment="1" applyProtection="1"/>
    <xf numFmtId="2" fontId="20" fillId="3" borderId="0" xfId="0" applyNumberFormat="1" applyFont="1" applyFill="1" applyAlignment="1" applyProtection="1"/>
    <xf numFmtId="0" fontId="21" fillId="3" borderId="9" xfId="0" applyFont="1" applyFill="1" applyBorder="1" applyAlignment="1" applyProtection="1">
      <alignment horizontal="center"/>
    </xf>
    <xf numFmtId="0" fontId="21" fillId="3" borderId="10" xfId="0" applyFont="1" applyFill="1" applyBorder="1" applyAlignment="1" applyProtection="1">
      <alignment horizontal="center"/>
    </xf>
    <xf numFmtId="2" fontId="20" fillId="3" borderId="9" xfId="0" applyNumberFormat="1" applyFont="1" applyFill="1" applyBorder="1" applyAlignment="1" applyProtection="1"/>
    <xf numFmtId="2" fontId="20" fillId="3" borderId="6" xfId="0" applyNumberFormat="1" applyFont="1" applyFill="1" applyBorder="1" applyAlignment="1" applyProtection="1"/>
    <xf numFmtId="2" fontId="20" fillId="3" borderId="12" xfId="0" applyNumberFormat="1" applyFont="1" applyFill="1" applyBorder="1" applyAlignment="1" applyProtection="1"/>
    <xf numFmtId="2" fontId="21" fillId="3" borderId="13" xfId="0" applyNumberFormat="1" applyFont="1" applyFill="1" applyBorder="1" applyProtection="1"/>
    <xf numFmtId="2" fontId="20" fillId="3" borderId="0" xfId="0" applyNumberFormat="1" applyFont="1" applyFill="1" applyProtection="1"/>
    <xf numFmtId="2" fontId="21" fillId="3" borderId="14" xfId="0" applyNumberFormat="1" applyFont="1" applyFill="1" applyBorder="1" applyProtection="1"/>
    <xf numFmtId="2" fontId="20" fillId="3" borderId="12" xfId="0" applyNumberFormat="1" applyFont="1" applyFill="1" applyBorder="1" applyProtection="1"/>
    <xf numFmtId="2" fontId="20" fillId="3" borderId="15" xfId="0" applyNumberFormat="1" applyFont="1" applyFill="1" applyBorder="1" applyProtection="1"/>
    <xf numFmtId="2" fontId="20" fillId="3" borderId="0" xfId="0" applyNumberFormat="1" applyFont="1" applyFill="1" applyBorder="1" applyProtection="1"/>
    <xf numFmtId="2" fontId="20" fillId="3" borderId="11" xfId="0" applyNumberFormat="1" applyFont="1" applyFill="1" applyBorder="1" applyProtection="1"/>
    <xf numFmtId="2" fontId="21" fillId="3" borderId="16" xfId="0" applyNumberFormat="1" applyFont="1" applyFill="1" applyBorder="1" applyProtection="1"/>
    <xf numFmtId="2" fontId="20" fillId="3" borderId="6" xfId="0" applyNumberFormat="1" applyFont="1" applyFill="1" applyBorder="1" applyProtection="1"/>
    <xf numFmtId="0" fontId="27" fillId="5" borderId="24" xfId="0" applyFont="1" applyFill="1" applyBorder="1" applyAlignment="1"/>
    <xf numFmtId="0" fontId="28" fillId="5" borderId="45" xfId="0" applyFont="1" applyFill="1" applyBorder="1"/>
    <xf numFmtId="0" fontId="3" fillId="5" borderId="45" xfId="0" applyFont="1" applyFill="1" applyBorder="1"/>
    <xf numFmtId="14" fontId="0" fillId="5" borderId="48" xfId="0" applyNumberFormat="1" applyFill="1" applyBorder="1"/>
    <xf numFmtId="0" fontId="17" fillId="4" borderId="0" xfId="0" applyFont="1" applyFill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27" fillId="5" borderId="24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0" fontId="20" fillId="3" borderId="0" xfId="0" applyNumberFormat="1" applyFont="1" applyFill="1" applyBorder="1" applyAlignment="1" applyProtection="1">
      <alignment vertical="justify" wrapText="1"/>
    </xf>
    <xf numFmtId="0" fontId="19" fillId="0" borderId="0" xfId="0" applyFont="1" applyAlignment="1">
      <alignment vertical="justify" wrapText="1"/>
    </xf>
    <xf numFmtId="0" fontId="20" fillId="3" borderId="1" xfId="0" applyNumberFormat="1" applyFont="1" applyFill="1" applyBorder="1" applyAlignment="1" applyProtection="1">
      <alignment vertical="center" wrapText="1"/>
    </xf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18" fillId="2" borderId="0" xfId="0" applyFont="1" applyFill="1" applyAlignment="1" applyProtection="1">
      <alignment wrapText="1"/>
      <protection locked="0"/>
    </xf>
    <xf numFmtId="0" fontId="19" fillId="0" borderId="0" xfId="0" applyFont="1" applyAlignment="1" applyProtection="1">
      <alignment wrapText="1"/>
      <protection locked="0"/>
    </xf>
    <xf numFmtId="0" fontId="21" fillId="3" borderId="52" xfId="0" applyFont="1" applyFill="1" applyBorder="1" applyAlignment="1" applyProtection="1">
      <alignment horizontal="center"/>
    </xf>
    <xf numFmtId="0" fontId="20" fillId="3" borderId="0" xfId="0" applyFont="1" applyFill="1" applyBorder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0" fontId="20" fillId="0" borderId="12" xfId="0" applyFont="1" applyBorder="1" applyAlignment="1" applyProtection="1">
      <alignment horizontal="center"/>
    </xf>
    <xf numFmtId="0" fontId="21" fillId="3" borderId="40" xfId="0" applyFont="1" applyFill="1" applyBorder="1" applyAlignment="1" applyProtection="1">
      <alignment horizontal="center"/>
    </xf>
  </cellXfs>
  <cellStyles count="3">
    <cellStyle name="Followed Hyperlink" xfId="2" builtinId="9" hidden="1"/>
    <cellStyle name="Hyperlink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6"/>
          <c:y val="4.0123517257904799E-2"/>
          <c:w val="0.837753510140406"/>
          <c:h val="0.85648277223604496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Data!$B$8:$J$8</c:f>
              <c:numCache>
                <c:formatCode>General</c:formatCode>
                <c:ptCount val="9"/>
                <c:pt idx="0">
                  <c:v>115</c:v>
                </c:pt>
                <c:pt idx="1">
                  <c:v>115</c:v>
                </c:pt>
                <c:pt idx="2">
                  <c:v>117</c:v>
                </c:pt>
                <c:pt idx="3">
                  <c:v>113</c:v>
                </c:pt>
                <c:pt idx="4">
                  <c:v>116</c:v>
                </c:pt>
                <c:pt idx="5">
                  <c:v>115</c:v>
                </c:pt>
                <c:pt idx="6">
                  <c:v>114</c:v>
                </c:pt>
                <c:pt idx="7">
                  <c:v>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7A-4714-BCAC-62593EA53C9F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Data!$B$9:$J$9</c:f>
              <c:numCache>
                <c:formatCode>General</c:formatCode>
                <c:ptCount val="9"/>
                <c:pt idx="0">
                  <c:v>158</c:v>
                </c:pt>
                <c:pt idx="1">
                  <c:v>156</c:v>
                </c:pt>
                <c:pt idx="2">
                  <c:v>157</c:v>
                </c:pt>
                <c:pt idx="3">
                  <c:v>156</c:v>
                </c:pt>
                <c:pt idx="4">
                  <c:v>156</c:v>
                </c:pt>
                <c:pt idx="5">
                  <c:v>159</c:v>
                </c:pt>
                <c:pt idx="6">
                  <c:v>157</c:v>
                </c:pt>
                <c:pt idx="7">
                  <c:v>156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7A-4714-BCAC-62593EA53C9F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Data!$B$10:$J$10</c:f>
              <c:numCache>
                <c:formatCode>General</c:formatCode>
                <c:ptCount val="9"/>
                <c:pt idx="0">
                  <c:v>472</c:v>
                </c:pt>
                <c:pt idx="1">
                  <c:v>474</c:v>
                </c:pt>
                <c:pt idx="2">
                  <c:v>474</c:v>
                </c:pt>
                <c:pt idx="3">
                  <c:v>461</c:v>
                </c:pt>
                <c:pt idx="4">
                  <c:v>450</c:v>
                </c:pt>
                <c:pt idx="5">
                  <c:v>463</c:v>
                </c:pt>
                <c:pt idx="6">
                  <c:v>467</c:v>
                </c:pt>
                <c:pt idx="7">
                  <c:v>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7A-4714-BCAC-62593EA53C9F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Data!$B$11:$J$11</c:f>
              <c:numCache>
                <c:formatCode>General</c:formatCode>
                <c:ptCount val="9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40</c:v>
                </c:pt>
                <c:pt idx="4">
                  <c:v>39</c:v>
                </c:pt>
                <c:pt idx="5">
                  <c:v>39</c:v>
                </c:pt>
                <c:pt idx="6">
                  <c:v>40</c:v>
                </c:pt>
                <c:pt idx="7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7A-4714-BCAC-62593EA53C9F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Data!$B$12:$J$12</c:f>
              <c:numCache>
                <c:formatCode>General</c:formatCode>
                <c:ptCount val="9"/>
                <c:pt idx="0">
                  <c:v>64</c:v>
                </c:pt>
                <c:pt idx="1">
                  <c:v>62</c:v>
                </c:pt>
                <c:pt idx="2">
                  <c:v>62</c:v>
                </c:pt>
                <c:pt idx="3">
                  <c:v>61</c:v>
                </c:pt>
                <c:pt idx="4">
                  <c:v>61</c:v>
                </c:pt>
                <c:pt idx="5">
                  <c:v>61</c:v>
                </c:pt>
                <c:pt idx="6">
                  <c:v>61</c:v>
                </c:pt>
                <c:pt idx="7">
                  <c:v>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7A-4714-BCAC-62593EA53C9F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D17A-4714-BCAC-62593EA53C9F}"/>
              </c:ext>
            </c:extLst>
          </c:dPt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Data!$B$13:$J$13</c:f>
              <c:numCache>
                <c:formatCode>General</c:formatCode>
                <c:ptCount val="9"/>
                <c:pt idx="0">
                  <c:v>87</c:v>
                </c:pt>
                <c:pt idx="1">
                  <c:v>87</c:v>
                </c:pt>
                <c:pt idx="2">
                  <c:v>85</c:v>
                </c:pt>
                <c:pt idx="3">
                  <c:v>85</c:v>
                </c:pt>
                <c:pt idx="4">
                  <c:v>84</c:v>
                </c:pt>
                <c:pt idx="5">
                  <c:v>85</c:v>
                </c:pt>
                <c:pt idx="6">
                  <c:v>84</c:v>
                </c:pt>
                <c:pt idx="7">
                  <c:v>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17A-4714-BCAC-62593EA53C9F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Data!$B$14:$J$14</c:f>
              <c:numCache>
                <c:formatCode>General</c:formatCode>
                <c:ptCount val="9"/>
                <c:pt idx="0">
                  <c:v>41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39</c:v>
                </c:pt>
                <c:pt idx="7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7A-4714-BCAC-62593EA53C9F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Data!$B$15:$J$15</c:f>
              <c:numCache>
                <c:formatCode>General</c:formatCode>
                <c:ptCount val="9"/>
                <c:pt idx="0">
                  <c:v>20</c:v>
                </c:pt>
                <c:pt idx="1">
                  <c:v>21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19</c:v>
                </c:pt>
                <c:pt idx="7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7A-4714-BCAC-62593EA53C9F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Data!$B$16:$J$16</c:f>
              <c:numCache>
                <c:formatCode>General</c:formatCode>
                <c:ptCount val="9"/>
                <c:pt idx="0">
                  <c:v>365</c:v>
                </c:pt>
                <c:pt idx="1">
                  <c:v>364</c:v>
                </c:pt>
                <c:pt idx="2">
                  <c:v>363</c:v>
                </c:pt>
                <c:pt idx="3">
                  <c:v>357</c:v>
                </c:pt>
                <c:pt idx="4">
                  <c:v>350</c:v>
                </c:pt>
                <c:pt idx="5">
                  <c:v>363</c:v>
                </c:pt>
                <c:pt idx="6">
                  <c:v>352</c:v>
                </c:pt>
                <c:pt idx="7">
                  <c:v>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17A-4714-BCAC-62593EA53C9F}"/>
            </c:ext>
          </c:extLst>
        </c:ser>
        <c:ser>
          <c:idx val="9"/>
          <c:order val="9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Data!$B$17:$J$17</c:f>
              <c:numCache>
                <c:formatCode>General</c:formatCode>
                <c:ptCount val="9"/>
                <c:pt idx="0">
                  <c:v>751</c:v>
                </c:pt>
                <c:pt idx="1">
                  <c:v>732</c:v>
                </c:pt>
                <c:pt idx="2">
                  <c:v>731</c:v>
                </c:pt>
                <c:pt idx="3">
                  <c:v>716</c:v>
                </c:pt>
                <c:pt idx="4">
                  <c:v>724</c:v>
                </c:pt>
                <c:pt idx="5">
                  <c:v>714</c:v>
                </c:pt>
                <c:pt idx="6">
                  <c:v>712</c:v>
                </c:pt>
                <c:pt idx="7">
                  <c:v>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17A-4714-BCAC-62593EA53C9F}"/>
            </c:ext>
          </c:extLst>
        </c:ser>
        <c:ser>
          <c:idx val="10"/>
          <c:order val="10"/>
          <c:spPr>
            <a:ln w="12700">
              <a:solidFill>
                <a:schemeClr val="accent2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Data!$B$18:$J$18</c:f>
              <c:numCache>
                <c:formatCode>General</c:formatCode>
                <c:ptCount val="9"/>
                <c:pt idx="0">
                  <c:v>38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35</c:v>
                </c:pt>
                <c:pt idx="5">
                  <c:v>36</c:v>
                </c:pt>
                <c:pt idx="6">
                  <c:v>36</c:v>
                </c:pt>
                <c:pt idx="7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17A-4714-BCAC-62593EA53C9F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Data!$B$19:$J$19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17A-4714-BCAC-62593EA53C9F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Data!$B$20:$J$20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17A-4714-BCAC-62593EA53C9F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Data!$B$21:$J$21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17A-4714-BCAC-62593EA53C9F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Data!$B$22:$J$22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17A-4714-BCAC-62593EA53C9F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Data!$B$23:$J$23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17A-4714-BCAC-62593EA53C9F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Data!$B$24:$J$24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D17A-4714-BCAC-62593EA53C9F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Data!$B$25:$J$25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17A-4714-BCAC-62593EA53C9F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Data!$B$26:$J$26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D17A-4714-BCAC-62593EA53C9F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D17A-4714-BCAC-62593EA53C9F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D17A-4714-BCAC-62593EA53C9F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D17A-4714-BCAC-62593EA53C9F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D17A-4714-BCAC-62593EA53C9F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D17A-4714-BCAC-62593EA53C9F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D17A-4714-BCAC-62593EA53C9F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D17A-4714-BCAC-62593EA53C9F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D17A-4714-BCAC-62593EA53C9F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D17A-4714-BCAC-62593EA53C9F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D17A-4714-BCAC-62593EA53C9F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D17A-4714-BCAC-62593EA53C9F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D17A-4714-BCAC-62593EA53C9F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D17A-4714-BCAC-62593EA53C9F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D17A-4714-BCAC-62593EA53C9F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D17A-4714-BCAC-62593EA53C9F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D17A-4714-BCAC-62593EA53C9F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D17A-4714-BCAC-62593EA53C9F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D17A-4714-BCAC-62593EA53C9F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D17A-4714-BCAC-62593EA53C9F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D17A-4714-BCAC-62593EA53C9F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D17A-4714-BCAC-62593EA53C9F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D17A-4714-BCAC-62593EA53C9F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D17A-4714-BCAC-62593EA53C9F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D17A-4714-BCAC-62593EA53C9F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D17A-4714-BCAC-62593EA53C9F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D17A-4714-BCAC-62593EA53C9F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D17A-4714-BCAC-62593EA53C9F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D17A-4714-BCAC-62593EA53C9F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D17A-4714-BCAC-62593EA53C9F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D17A-4714-BCAC-62593EA53C9F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D17A-4714-BCAC-62593EA53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958912"/>
        <c:axId val="113960832"/>
      </c:scatterChart>
      <c:valAx>
        <c:axId val="113958912"/>
        <c:scaling>
          <c:orientation val="minMax"/>
          <c:max val="168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Arial"/>
                    <a:cs typeface="Times New Roman"/>
                  </a:defRPr>
                </a:pPr>
                <a:r>
                  <a:rPr lang="nb-NO">
                    <a:latin typeface="Times New Roman"/>
                    <a:cs typeface="Times New Roman"/>
                  </a:rPr>
                  <a:t>Oppbevaringstid,</a:t>
                </a:r>
                <a:r>
                  <a:rPr lang="nb-NO" baseline="0">
                    <a:latin typeface="Times New Roman"/>
                    <a:cs typeface="Times New Roman"/>
                  </a:rPr>
                  <a:t> </a:t>
                </a:r>
                <a:r>
                  <a:rPr lang="nb-NO">
                    <a:latin typeface="Times New Roman"/>
                    <a:cs typeface="Times New Roman"/>
                  </a:rPr>
                  <a:t>Timer</a:t>
                </a:r>
              </a:p>
            </c:rich>
          </c:tx>
          <c:layout>
            <c:manualLayout>
              <c:xMode val="edge"/>
              <c:yMode val="edge"/>
              <c:x val="0.40824507354247502"/>
              <c:y val="0.939821582995767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Arial"/>
                <a:cs typeface="Arial"/>
              </a:defRPr>
            </a:pPr>
            <a:endParaRPr lang="nb-NO"/>
          </a:p>
        </c:txPr>
        <c:crossAx val="113960832"/>
        <c:crosses val="autoZero"/>
        <c:crossBetween val="midCat"/>
      </c:valAx>
      <c:valAx>
        <c:axId val="113960832"/>
        <c:scaling>
          <c:orientation val="minMax"/>
          <c:max val="76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Arial"/>
                    <a:cs typeface="Times New Roman"/>
                  </a:defRPr>
                </a:pPr>
                <a:r>
                  <a:rPr lang="nb-NO">
                    <a:latin typeface="Times New Roman"/>
                    <a:cs typeface="Times New Roman"/>
                  </a:rPr>
                  <a:t>S-P1NP </a:t>
                </a:r>
                <a:r>
                  <a:rPr lang="nb-NO" sz="1200" b="1" i="0" u="none" strike="noStrike" baseline="0">
                    <a:effectLst/>
                    <a:latin typeface="Times New Roman"/>
                    <a:cs typeface="Times New Roman"/>
                  </a:rPr>
                  <a:t>µg/L</a:t>
                </a:r>
                <a:r>
                  <a:rPr lang="nb-NO" sz="1200" b="1" i="0" u="none" strike="noStrike" baseline="0">
                    <a:latin typeface="Times New Roman"/>
                    <a:cs typeface="Times New Roman"/>
                  </a:rPr>
                  <a:t> </a:t>
                </a:r>
                <a:endParaRPr lang="nb-NO">
                  <a:latin typeface="Times New Roman"/>
                  <a:cs typeface="Times New Roman"/>
                </a:endParaRPr>
              </a:p>
            </c:rich>
          </c:tx>
          <c:layout>
            <c:manualLayout>
              <c:xMode val="edge"/>
              <c:yMode val="edge"/>
              <c:x val="2.4960998439937598E-2"/>
              <c:y val="0.4074080554745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Arial"/>
                <a:cs typeface="Arial"/>
              </a:defRPr>
            </a:pPr>
            <a:endParaRPr lang="nb-NO"/>
          </a:p>
        </c:txPr>
        <c:crossAx val="113958912"/>
        <c:crosses val="autoZero"/>
        <c:crossBetween val="midCat"/>
        <c:majorUnit val="50"/>
        <c:minorUnit val="10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7"/>
          <c:y val="4.1269905242288601E-2"/>
          <c:w val="0.837500638962279"/>
          <c:h val="0.8523822736580379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101.7391304347826</c:v>
                </c:pt>
                <c:pt idx="3">
                  <c:v>98.260869565217391</c:v>
                </c:pt>
                <c:pt idx="4">
                  <c:v>100.8695652173913</c:v>
                </c:pt>
                <c:pt idx="5">
                  <c:v>100</c:v>
                </c:pt>
                <c:pt idx="6">
                  <c:v>99.130434782608702</c:v>
                </c:pt>
                <c:pt idx="7">
                  <c:v>100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F6-4657-9D46-29036F90E256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98.734177215189874</c:v>
                </c:pt>
                <c:pt idx="2">
                  <c:v>99.367088607594937</c:v>
                </c:pt>
                <c:pt idx="3">
                  <c:v>98.734177215189874</c:v>
                </c:pt>
                <c:pt idx="4">
                  <c:v>98.734177215189874</c:v>
                </c:pt>
                <c:pt idx="5">
                  <c:v>100.63291139240506</c:v>
                </c:pt>
                <c:pt idx="6">
                  <c:v>99.367088607594937</c:v>
                </c:pt>
                <c:pt idx="7">
                  <c:v>98.734177215189874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F6-4657-9D46-29036F90E256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100.42372881355932</c:v>
                </c:pt>
                <c:pt idx="2">
                  <c:v>100.42372881355932</c:v>
                </c:pt>
                <c:pt idx="3">
                  <c:v>97.669491525423723</c:v>
                </c:pt>
                <c:pt idx="4">
                  <c:v>95.33898305084746</c:v>
                </c:pt>
                <c:pt idx="5">
                  <c:v>98.093220338983059</c:v>
                </c:pt>
                <c:pt idx="6">
                  <c:v>98.940677966101703</c:v>
                </c:pt>
                <c:pt idx="7">
                  <c:v>98.728813559322035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F6-4657-9D46-29036F90E256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97.560975609756099</c:v>
                </c:pt>
                <c:pt idx="4">
                  <c:v>95.121951219512198</c:v>
                </c:pt>
                <c:pt idx="5">
                  <c:v>95.121951219512198</c:v>
                </c:pt>
                <c:pt idx="6">
                  <c:v>97.560975609756099</c:v>
                </c:pt>
                <c:pt idx="7">
                  <c:v>97.560975609756099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F6-4657-9D46-29036F90E256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96.875</c:v>
                </c:pt>
                <c:pt idx="2">
                  <c:v>96.875</c:v>
                </c:pt>
                <c:pt idx="3">
                  <c:v>95.3125</c:v>
                </c:pt>
                <c:pt idx="4">
                  <c:v>95.3125</c:v>
                </c:pt>
                <c:pt idx="5">
                  <c:v>95.3125</c:v>
                </c:pt>
                <c:pt idx="6">
                  <c:v>95.3125</c:v>
                </c:pt>
                <c:pt idx="7">
                  <c:v>92.1875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F6-4657-9D46-29036F90E256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97.701149425287355</c:v>
                </c:pt>
                <c:pt idx="3">
                  <c:v>97.701149425287355</c:v>
                </c:pt>
                <c:pt idx="4">
                  <c:v>96.551724137931032</c:v>
                </c:pt>
                <c:pt idx="5">
                  <c:v>97.701149425287355</c:v>
                </c:pt>
                <c:pt idx="6">
                  <c:v>96.551724137931032</c:v>
                </c:pt>
                <c:pt idx="7">
                  <c:v>93.103448275862064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F6-4657-9D46-29036F90E256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97.560975609756099</c:v>
                </c:pt>
                <c:pt idx="2">
                  <c:v>97.560975609756099</c:v>
                </c:pt>
                <c:pt idx="3">
                  <c:v>97.560975609756099</c:v>
                </c:pt>
                <c:pt idx="4">
                  <c:v>97.560975609756099</c:v>
                </c:pt>
                <c:pt idx="5">
                  <c:v>97.560975609756099</c:v>
                </c:pt>
                <c:pt idx="6">
                  <c:v>95.121951219512198</c:v>
                </c:pt>
                <c:pt idx="7">
                  <c:v>97.560975609756099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F6-4657-9D46-29036F90E256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105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95</c:v>
                </c:pt>
                <c:pt idx="7">
                  <c:v>100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F6-4657-9D46-29036F90E256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99.726027397260282</c:v>
                </c:pt>
                <c:pt idx="2">
                  <c:v>99.452054794520549</c:v>
                </c:pt>
                <c:pt idx="3">
                  <c:v>97.808219178082183</c:v>
                </c:pt>
                <c:pt idx="4">
                  <c:v>95.890410958904098</c:v>
                </c:pt>
                <c:pt idx="5">
                  <c:v>99.452054794520549</c:v>
                </c:pt>
                <c:pt idx="6">
                  <c:v>96.438356164383563</c:v>
                </c:pt>
                <c:pt idx="7">
                  <c:v>95.61643835616438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F6-4657-9D46-29036F90E256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97.470039946737685</c:v>
                </c:pt>
                <c:pt idx="2">
                  <c:v>97.336884154460719</c:v>
                </c:pt>
                <c:pt idx="3">
                  <c:v>95.339547270306255</c:v>
                </c:pt>
                <c:pt idx="4">
                  <c:v>96.40479360852197</c:v>
                </c:pt>
                <c:pt idx="5">
                  <c:v>95.073235685752337</c:v>
                </c:pt>
                <c:pt idx="6">
                  <c:v>94.806924101198405</c:v>
                </c:pt>
                <c:pt idx="7">
                  <c:v>94.407456724367506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5F6-4657-9D46-29036F90E256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97.368421052631575</c:v>
                </c:pt>
                <c:pt idx="2">
                  <c:v>97.368421052631575</c:v>
                </c:pt>
                <c:pt idx="3">
                  <c:v>97.368421052631575</c:v>
                </c:pt>
                <c:pt idx="4">
                  <c:v>92.10526315789474</c:v>
                </c:pt>
                <c:pt idx="5">
                  <c:v>94.73684210526315</c:v>
                </c:pt>
                <c:pt idx="6">
                  <c:v>94.73684210526315</c:v>
                </c:pt>
                <c:pt idx="7">
                  <c:v>92.10526315789474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5F6-4657-9D46-29036F90E256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5F6-4657-9D46-29036F90E256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5F6-4657-9D46-29036F90E256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5F6-4657-9D46-29036F90E256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5F6-4657-9D46-29036F90E256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5F6-4657-9D46-29036F90E256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5F6-4657-9D46-29036F90E256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E5F6-4657-9D46-29036F90E256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E5F6-4657-9D46-29036F90E256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E5F6-4657-9D46-29036F90E256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E5F6-4657-9D46-29036F90E256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E5F6-4657-9D46-29036F90E256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E5F6-4657-9D46-29036F90E256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E5F6-4657-9D46-29036F90E256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E5F6-4657-9D46-29036F90E256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E5F6-4657-9D46-29036F90E256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E5F6-4657-9D46-29036F90E256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E5F6-4657-9D46-29036F90E256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E5F6-4657-9D46-29036F90E256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E5F6-4657-9D46-29036F90E256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E5F6-4657-9D46-29036F90E256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E5F6-4657-9D46-29036F90E256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E5F6-4657-9D46-29036F90E256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E5F6-4657-9D46-29036F90E256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E5F6-4657-9D46-29036F90E256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E5F6-4657-9D46-29036F90E256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E5F6-4657-9D46-29036F90E256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E5F6-4657-9D46-29036F90E256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E5F6-4657-9D46-29036F90E256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E5F6-4657-9D46-29036F90E256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E5F6-4657-9D46-29036F90E256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E5F6-4657-9D46-29036F90E256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E5F6-4657-9D46-29036F90E256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E5F6-4657-9D46-29036F90E256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E5F6-4657-9D46-29036F90E256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E5F6-4657-9D46-29036F90E256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E5F6-4657-9D46-29036F90E256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E5F6-4657-9D46-29036F90E256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E5F6-4657-9D46-29036F90E256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E5F6-4657-9D46-29036F90E256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1.241863816713475</c:v>
                  </c:pt>
                  <c:pt idx="2">
                    <c:v>0.87170879929637035</c:v>
                  </c:pt>
                  <c:pt idx="3">
                    <c:v>0.73181458151625089</c:v>
                  </c:pt>
                  <c:pt idx="4">
                    <c:v>1.3529605526823858</c:v>
                  </c:pt>
                  <c:pt idx="5">
                    <c:v>1.226335377148966</c:v>
                  </c:pt>
                  <c:pt idx="6">
                    <c:v>1.0012190274630659</c:v>
                  </c:pt>
                  <c:pt idx="7">
                    <c:v>1.6495539490993263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1.241863816713475</c:v>
                  </c:pt>
                  <c:pt idx="2">
                    <c:v>0.87170879929637035</c:v>
                  </c:pt>
                  <c:pt idx="3">
                    <c:v>0.73181458151625089</c:v>
                  </c:pt>
                  <c:pt idx="4">
                    <c:v>1.3529605526823858</c:v>
                  </c:pt>
                  <c:pt idx="5">
                    <c:v>1.226335377148966</c:v>
                  </c:pt>
                  <c:pt idx="6">
                    <c:v>1.0012190274630659</c:v>
                  </c:pt>
                  <c:pt idx="7">
                    <c:v>1.6495539490993263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99.378033639557714</c:v>
                </c:pt>
                <c:pt idx="2">
                  <c:v>98.893130262963027</c:v>
                </c:pt>
                <c:pt idx="3">
                  <c:v>97.574211495604601</c:v>
                </c:pt>
                <c:pt idx="4">
                  <c:v>96.717304015995339</c:v>
                </c:pt>
                <c:pt idx="5">
                  <c:v>97.607712779225452</c:v>
                </c:pt>
                <c:pt idx="6">
                  <c:v>96.633406790395441</c:v>
                </c:pt>
                <c:pt idx="7">
                  <c:v>96.364095318937544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E5F6-4657-9D46-29036F90E256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E5F6-4657-9D46-29036F90E256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E5F6-4657-9D46-29036F90E256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E5F6-4657-9D46-29036F90E256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122</c:v>
                </c:pt>
                <c:pt idx="1">
                  <c:v>122</c:v>
                </c:pt>
                <c:pt idx="2">
                  <c:v>122</c:v>
                </c:pt>
                <c:pt idx="3">
                  <c:v>122</c:v>
                </c:pt>
                <c:pt idx="4">
                  <c:v>122</c:v>
                </c:pt>
                <c:pt idx="5">
                  <c:v>122</c:v>
                </c:pt>
                <c:pt idx="6">
                  <c:v>122</c:v>
                </c:pt>
                <c:pt idx="7">
                  <c:v>122</c:v>
                </c:pt>
                <c:pt idx="8">
                  <c:v>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E5F6-4657-9D46-29036F90E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308224"/>
        <c:axId val="114310144"/>
      </c:scatterChart>
      <c:valAx>
        <c:axId val="114308224"/>
        <c:scaling>
          <c:orientation val="minMax"/>
          <c:max val="168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Arial"/>
                    <a:cs typeface="Times New Roman"/>
                  </a:defRPr>
                </a:pPr>
                <a:r>
                  <a:rPr lang="nb-NO">
                    <a:latin typeface="Times New Roman"/>
                    <a:cs typeface="Times New Roman"/>
                  </a:rPr>
                  <a:t>Oppbevaringstid, timer</a:t>
                </a:r>
              </a:p>
            </c:rich>
          </c:tx>
          <c:layout>
            <c:manualLayout>
              <c:xMode val="edge"/>
              <c:yMode val="edge"/>
              <c:x val="0.38004845548152599"/>
              <c:y val="0.94285871007697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Arial"/>
                <a:cs typeface="Arial"/>
              </a:defRPr>
            </a:pPr>
            <a:endParaRPr lang="nb-NO"/>
          </a:p>
        </c:txPr>
        <c:crossAx val="114310144"/>
        <c:crosses val="autoZero"/>
        <c:crossBetween val="midCat"/>
      </c:valAx>
      <c:valAx>
        <c:axId val="1143101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Arial"/>
                    <a:cs typeface="Times New Roman"/>
                  </a:defRPr>
                </a:pPr>
                <a:r>
                  <a:rPr lang="nb-NO">
                    <a:latin typeface="Times New Roman"/>
                    <a:cs typeface="Times New Roman"/>
                  </a:rPr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Arial"/>
                <a:cs typeface="Arial"/>
              </a:defRPr>
            </a:pPr>
            <a:endParaRPr lang="nb-NO"/>
          </a:p>
        </c:txPr>
        <c:crossAx val="114308224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3"/>
  <sheetViews>
    <sheetView workbookViewId="0">
      <selection activeCell="D21" sqref="D21"/>
    </sheetView>
  </sheetViews>
  <sheetFormatPr defaultColWidth="10.85546875" defaultRowHeight="12.75" x14ac:dyDescent="0.2"/>
  <cols>
    <col min="1" max="2" width="10.85546875" style="21"/>
    <col min="3" max="3" width="31.42578125" style="21" bestFit="1" customWidth="1"/>
    <col min="4" max="16384" width="10.85546875" style="21"/>
  </cols>
  <sheetData>
    <row r="3" spans="3:9" ht="57" customHeight="1" x14ac:dyDescent="0.6">
      <c r="C3" s="123" t="s">
        <v>43</v>
      </c>
      <c r="D3" s="123"/>
      <c r="E3" s="123"/>
      <c r="F3" s="123"/>
      <c r="G3" s="123"/>
      <c r="H3" s="123"/>
      <c r="I3" s="123"/>
    </row>
    <row r="5" spans="3:9" ht="34.5" x14ac:dyDescent="0.45">
      <c r="C5" s="22" t="s">
        <v>102</v>
      </c>
      <c r="D5" s="22" t="s">
        <v>50</v>
      </c>
    </row>
    <row r="8" spans="3:9" ht="25.5" customHeight="1" x14ac:dyDescent="0.3">
      <c r="C8" s="23" t="s">
        <v>44</v>
      </c>
      <c r="D8" s="119" t="s">
        <v>101</v>
      </c>
      <c r="E8" s="24"/>
      <c r="F8" s="24"/>
      <c r="G8" s="24"/>
      <c r="H8" s="24"/>
      <c r="I8" s="25"/>
    </row>
    <row r="9" spans="3:9" ht="26.25" customHeight="1" x14ac:dyDescent="0.3">
      <c r="C9" s="23" t="s">
        <v>45</v>
      </c>
      <c r="D9" s="124" t="s">
        <v>104</v>
      </c>
      <c r="E9" s="125"/>
      <c r="F9" s="125"/>
      <c r="G9" s="125"/>
      <c r="H9" s="125"/>
      <c r="I9" s="126"/>
    </row>
    <row r="10" spans="3:9" ht="20.25" x14ac:dyDescent="0.3">
      <c r="C10" s="23" t="s">
        <v>46</v>
      </c>
      <c r="D10" s="127" t="s">
        <v>121</v>
      </c>
      <c r="E10" s="128"/>
      <c r="F10" s="128"/>
      <c r="G10" s="128"/>
      <c r="H10" s="128"/>
      <c r="I10" s="129"/>
    </row>
    <row r="11" spans="3:9" x14ac:dyDescent="0.2">
      <c r="C11" s="26" t="s">
        <v>47</v>
      </c>
      <c r="D11" s="130"/>
      <c r="E11" s="131"/>
      <c r="F11" s="131"/>
      <c r="G11" s="131"/>
      <c r="H11" s="131"/>
      <c r="I11" s="132"/>
    </row>
    <row r="12" spans="3:9" ht="25.5" customHeight="1" x14ac:dyDescent="0.3">
      <c r="C12" s="23" t="s">
        <v>48</v>
      </c>
      <c r="D12" s="133" t="s">
        <v>123</v>
      </c>
      <c r="E12" s="125"/>
      <c r="F12" s="125"/>
      <c r="G12" s="125"/>
      <c r="H12" s="125"/>
      <c r="I12" s="126"/>
    </row>
    <row r="13" spans="3:9" ht="24.75" customHeight="1" x14ac:dyDescent="0.3">
      <c r="C13" s="23" t="s">
        <v>49</v>
      </c>
      <c r="D13" s="124" t="s">
        <v>103</v>
      </c>
      <c r="E13" s="125"/>
      <c r="F13" s="125"/>
      <c r="G13" s="125"/>
      <c r="H13" s="125"/>
      <c r="I13" s="126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8" workbookViewId="0">
      <selection activeCell="E6" sqref="E6"/>
    </sheetView>
  </sheetViews>
  <sheetFormatPr defaultColWidth="10.85546875" defaultRowHeight="12.75" x14ac:dyDescent="0.2"/>
  <cols>
    <col min="1" max="1" width="57.42578125" style="28" customWidth="1"/>
    <col min="2" max="2" width="20.28515625" style="28" customWidth="1"/>
    <col min="3" max="3" width="13" style="28" customWidth="1"/>
    <col min="4" max="4" width="13.28515625" style="28" customWidth="1"/>
    <col min="5" max="6" width="13.42578125" style="28" customWidth="1"/>
    <col min="7" max="7" width="13.7109375" style="28" bestFit="1" customWidth="1"/>
    <col min="8" max="16384" width="10.85546875" style="28"/>
  </cols>
  <sheetData>
    <row r="1" spans="1:7" ht="20.25" x14ac:dyDescent="0.3">
      <c r="A1" s="27" t="s">
        <v>41</v>
      </c>
      <c r="B1" s="27"/>
      <c r="C1" s="27"/>
      <c r="D1" s="27"/>
      <c r="E1" s="27"/>
      <c r="F1" s="27"/>
      <c r="G1" s="27"/>
    </row>
    <row r="2" spans="1:7" ht="20.25" x14ac:dyDescent="0.3">
      <c r="A2" s="29" t="s">
        <v>124</v>
      </c>
      <c r="B2" s="27"/>
      <c r="C2" s="27"/>
      <c r="D2" s="27"/>
      <c r="E2" s="27"/>
      <c r="F2" s="27"/>
      <c r="G2" s="27"/>
    </row>
    <row r="3" spans="1:7" ht="20.25" x14ac:dyDescent="0.3">
      <c r="A3" s="27" t="s">
        <v>51</v>
      </c>
      <c r="B3" s="30"/>
      <c r="C3" s="27"/>
      <c r="D3" s="27"/>
      <c r="E3" s="27"/>
      <c r="F3" s="27"/>
      <c r="G3" s="27"/>
    </row>
    <row r="4" spans="1:7" ht="15" x14ac:dyDescent="0.2">
      <c r="A4" s="31" t="s">
        <v>39</v>
      </c>
      <c r="B4" s="31"/>
      <c r="C4" s="31"/>
      <c r="D4" s="31"/>
      <c r="E4" s="31"/>
      <c r="F4" s="31"/>
      <c r="G4" s="31"/>
    </row>
    <row r="5" spans="1:7" ht="15" x14ac:dyDescent="0.2">
      <c r="A5" s="32" t="s">
        <v>118</v>
      </c>
      <c r="B5" s="33"/>
      <c r="C5" s="33"/>
      <c r="D5" s="33"/>
      <c r="E5" s="33"/>
      <c r="F5" s="33"/>
      <c r="G5" s="33"/>
    </row>
    <row r="6" spans="1:7" ht="15" x14ac:dyDescent="0.2">
      <c r="A6" s="31"/>
      <c r="B6" s="33"/>
      <c r="C6" s="33"/>
      <c r="D6" s="31"/>
      <c r="E6" s="31"/>
      <c r="F6" s="31"/>
      <c r="G6" s="31"/>
    </row>
    <row r="7" spans="1:7" ht="15" x14ac:dyDescent="0.2">
      <c r="A7" s="31" t="s">
        <v>40</v>
      </c>
      <c r="B7" s="33"/>
      <c r="C7" s="33"/>
      <c r="D7" s="33"/>
      <c r="E7" s="33"/>
      <c r="F7" s="33"/>
      <c r="G7" s="33"/>
    </row>
    <row r="8" spans="1:7" ht="15" x14ac:dyDescent="0.2">
      <c r="A8" s="32" t="s">
        <v>119</v>
      </c>
      <c r="B8" s="33"/>
      <c r="C8" s="33"/>
      <c r="D8" s="33"/>
      <c r="E8" s="33"/>
      <c r="F8" s="33"/>
      <c r="G8" s="33"/>
    </row>
    <row r="9" spans="1:7" ht="15" x14ac:dyDescent="0.2">
      <c r="A9" s="31"/>
      <c r="B9" s="33"/>
      <c r="C9" s="33"/>
      <c r="D9" s="33"/>
      <c r="E9" s="31"/>
      <c r="F9" s="31"/>
      <c r="G9" s="31"/>
    </row>
    <row r="10" spans="1:7" ht="15" x14ac:dyDescent="0.2">
      <c r="A10" s="31" t="s">
        <v>42</v>
      </c>
      <c r="B10" s="33"/>
      <c r="C10" s="33"/>
      <c r="D10" s="33"/>
      <c r="E10" s="33"/>
      <c r="F10" s="33"/>
      <c r="G10" s="33"/>
    </row>
    <row r="11" spans="1:7" ht="15" x14ac:dyDescent="0.2">
      <c r="A11" s="32" t="s">
        <v>120</v>
      </c>
      <c r="B11" s="33"/>
      <c r="C11" s="33"/>
      <c r="D11" s="33"/>
      <c r="E11" s="33"/>
      <c r="F11" s="33"/>
      <c r="G11" s="33"/>
    </row>
    <row r="12" spans="1:7" ht="15" x14ac:dyDescent="0.2">
      <c r="A12" s="31"/>
      <c r="B12" s="31"/>
      <c r="C12" s="31"/>
      <c r="D12" s="31"/>
      <c r="E12" s="31"/>
      <c r="F12" s="31"/>
      <c r="G12" s="31"/>
    </row>
    <row r="13" spans="1:7" ht="15" x14ac:dyDescent="0.2">
      <c r="A13" s="31" t="s">
        <v>33</v>
      </c>
      <c r="B13" s="31"/>
      <c r="C13" s="31"/>
      <c r="D13" s="31"/>
      <c r="E13" s="31"/>
      <c r="F13" s="31"/>
      <c r="G13" s="31"/>
    </row>
    <row r="14" spans="1:7" ht="15" x14ac:dyDescent="0.2">
      <c r="A14" s="34" t="s">
        <v>105</v>
      </c>
      <c r="B14" s="35" t="s">
        <v>30</v>
      </c>
      <c r="C14" s="35"/>
      <c r="D14" s="35"/>
      <c r="E14" s="31"/>
      <c r="F14" s="31"/>
      <c r="G14" s="31"/>
    </row>
    <row r="15" spans="1:7" ht="15" x14ac:dyDescent="0.2">
      <c r="A15" s="34"/>
      <c r="B15" s="35" t="s">
        <v>32</v>
      </c>
      <c r="C15" s="36"/>
      <c r="D15" s="37"/>
      <c r="E15" s="31"/>
      <c r="F15" s="31"/>
      <c r="G15" s="33"/>
    </row>
    <row r="16" spans="1:7" ht="15" x14ac:dyDescent="0.2">
      <c r="A16" s="34"/>
      <c r="B16" s="38" t="s">
        <v>31</v>
      </c>
      <c r="C16" s="39"/>
      <c r="D16" s="40"/>
      <c r="E16" s="31"/>
      <c r="F16" s="31"/>
      <c r="G16" s="31"/>
    </row>
    <row r="17" spans="1:7" ht="15" x14ac:dyDescent="0.2">
      <c r="A17" s="31"/>
      <c r="B17" s="31"/>
      <c r="C17" s="31"/>
      <c r="D17" s="31"/>
      <c r="E17" s="31"/>
      <c r="F17" s="31"/>
      <c r="G17" s="31"/>
    </row>
    <row r="18" spans="1:7" ht="15" x14ac:dyDescent="0.2">
      <c r="A18" s="31" t="s">
        <v>35</v>
      </c>
      <c r="B18" s="31"/>
      <c r="C18" s="31"/>
      <c r="D18" s="31"/>
      <c r="E18" s="31"/>
      <c r="F18" s="31"/>
      <c r="G18" s="31"/>
    </row>
    <row r="19" spans="1:7" ht="15" x14ac:dyDescent="0.2">
      <c r="A19" s="34"/>
      <c r="B19" s="35" t="s">
        <v>34</v>
      </c>
      <c r="C19" s="31"/>
      <c r="D19" s="31"/>
      <c r="E19" s="31"/>
      <c r="F19" s="31"/>
      <c r="G19" s="31"/>
    </row>
    <row r="20" spans="1:7" ht="15" x14ac:dyDescent="0.2">
      <c r="A20" s="34"/>
      <c r="B20" s="35" t="s">
        <v>37</v>
      </c>
      <c r="C20" s="31"/>
      <c r="D20" s="31"/>
      <c r="E20" s="31"/>
      <c r="F20" s="31"/>
      <c r="G20" s="31"/>
    </row>
    <row r="21" spans="1:7" ht="15" x14ac:dyDescent="0.2">
      <c r="A21" s="34"/>
      <c r="B21" s="35" t="s">
        <v>36</v>
      </c>
      <c r="C21" s="31"/>
      <c r="D21" s="31"/>
      <c r="E21" s="31"/>
      <c r="F21" s="31"/>
      <c r="G21" s="31"/>
    </row>
    <row r="22" spans="1:7" ht="15" x14ac:dyDescent="0.2">
      <c r="A22" s="34" t="s">
        <v>106</v>
      </c>
      <c r="B22" s="35" t="s">
        <v>38</v>
      </c>
      <c r="C22" s="31"/>
      <c r="D22" s="31"/>
      <c r="E22" s="31"/>
      <c r="F22" s="31"/>
      <c r="G22" s="31"/>
    </row>
    <row r="23" spans="1:7" ht="15" x14ac:dyDescent="0.2">
      <c r="A23" s="31"/>
      <c r="B23" s="31"/>
      <c r="C23" s="31"/>
      <c r="D23" s="31"/>
      <c r="E23" s="31"/>
      <c r="F23" s="31"/>
      <c r="G23" s="31"/>
    </row>
    <row r="24" spans="1:7" ht="15" x14ac:dyDescent="0.2">
      <c r="A24" s="31" t="s">
        <v>52</v>
      </c>
      <c r="B24" s="31"/>
      <c r="C24" s="31"/>
      <c r="D24" s="31"/>
      <c r="E24" s="31"/>
      <c r="F24" s="31"/>
      <c r="G24" s="31"/>
    </row>
    <row r="25" spans="1:7" ht="15.75" x14ac:dyDescent="0.25">
      <c r="A25" s="41" t="s">
        <v>53</v>
      </c>
      <c r="B25" s="35" t="s">
        <v>54</v>
      </c>
      <c r="C25" s="35" t="s">
        <v>55</v>
      </c>
      <c r="D25" s="35" t="s">
        <v>56</v>
      </c>
      <c r="E25" s="35" t="s">
        <v>57</v>
      </c>
      <c r="F25" s="35" t="s">
        <v>58</v>
      </c>
      <c r="G25" s="35" t="s">
        <v>59</v>
      </c>
    </row>
    <row r="26" spans="1:7" ht="15" x14ac:dyDescent="0.2">
      <c r="A26" s="35" t="s">
        <v>60</v>
      </c>
      <c r="B26" s="32" t="s">
        <v>107</v>
      </c>
      <c r="C26" s="32"/>
      <c r="D26" s="32"/>
      <c r="E26" s="32"/>
      <c r="F26" s="32"/>
      <c r="G26" s="32"/>
    </row>
    <row r="27" spans="1:7" ht="15" x14ac:dyDescent="0.2">
      <c r="A27" s="35" t="s">
        <v>61</v>
      </c>
      <c r="B27" s="32" t="s">
        <v>108</v>
      </c>
      <c r="C27" s="32"/>
      <c r="D27" s="32"/>
      <c r="E27" s="32"/>
      <c r="F27" s="32"/>
      <c r="G27" s="32"/>
    </row>
    <row r="28" spans="1:7" ht="15" x14ac:dyDescent="0.2">
      <c r="A28" s="35" t="s">
        <v>62</v>
      </c>
      <c r="B28" s="32" t="s">
        <v>109</v>
      </c>
      <c r="C28" s="32"/>
      <c r="D28" s="32"/>
      <c r="E28" s="32"/>
      <c r="F28" s="32"/>
      <c r="G28" s="32"/>
    </row>
    <row r="29" spans="1:7" ht="15" x14ac:dyDescent="0.2">
      <c r="A29" s="35" t="s">
        <v>63</v>
      </c>
      <c r="B29" s="32" t="s">
        <v>109</v>
      </c>
      <c r="C29" s="32"/>
      <c r="D29" s="32"/>
      <c r="E29" s="32"/>
      <c r="F29" s="32"/>
      <c r="G29" s="32"/>
    </row>
    <row r="30" spans="1:7" ht="15.75" x14ac:dyDescent="0.25">
      <c r="A30" s="35" t="s">
        <v>64</v>
      </c>
      <c r="B30" s="32" t="s">
        <v>110</v>
      </c>
      <c r="C30" s="32"/>
      <c r="D30" s="32"/>
      <c r="E30" s="32"/>
      <c r="F30" s="32"/>
      <c r="G30" s="32"/>
    </row>
    <row r="31" spans="1:7" ht="15.75" thickBot="1" x14ac:dyDescent="0.25">
      <c r="A31" s="42" t="s">
        <v>65</v>
      </c>
      <c r="B31" s="43" t="s">
        <v>110</v>
      </c>
      <c r="C31" s="43"/>
      <c r="D31" s="43"/>
      <c r="E31" s="43"/>
      <c r="F31" s="43"/>
      <c r="G31" s="43"/>
    </row>
    <row r="32" spans="1:7" ht="15" x14ac:dyDescent="0.2">
      <c r="A32" s="44" t="s">
        <v>66</v>
      </c>
      <c r="B32" s="45"/>
      <c r="C32" s="45"/>
      <c r="D32" s="45"/>
      <c r="E32" s="45"/>
      <c r="F32" s="45"/>
      <c r="G32" s="46"/>
    </row>
    <row r="33" spans="1:7" ht="15" x14ac:dyDescent="0.2">
      <c r="A33" s="47" t="s">
        <v>67</v>
      </c>
      <c r="B33" s="32" t="s">
        <v>111</v>
      </c>
      <c r="C33" s="32"/>
      <c r="D33" s="32"/>
      <c r="E33" s="32"/>
      <c r="F33" s="32"/>
      <c r="G33" s="48"/>
    </row>
    <row r="34" spans="1:7" ht="15" x14ac:dyDescent="0.2">
      <c r="A34" s="47" t="s">
        <v>68</v>
      </c>
      <c r="B34" s="32" t="s">
        <v>112</v>
      </c>
      <c r="C34" s="32"/>
      <c r="D34" s="32"/>
      <c r="E34" s="32"/>
      <c r="F34" s="32"/>
      <c r="G34" s="48"/>
    </row>
    <row r="35" spans="1:7" ht="15.75" thickBot="1" x14ac:dyDescent="0.25">
      <c r="A35" s="49" t="s">
        <v>69</v>
      </c>
      <c r="B35" s="50" t="s">
        <v>113</v>
      </c>
      <c r="C35" s="50"/>
      <c r="D35" s="50"/>
      <c r="E35" s="50"/>
      <c r="F35" s="50"/>
      <c r="G35" s="51"/>
    </row>
    <row r="36" spans="1:7" ht="15" x14ac:dyDescent="0.2">
      <c r="A36" s="52" t="s">
        <v>70</v>
      </c>
      <c r="B36" s="52"/>
      <c r="C36" s="52"/>
      <c r="D36" s="52"/>
      <c r="E36" s="52"/>
      <c r="F36" s="52"/>
      <c r="G36" s="52"/>
    </row>
    <row r="37" spans="1:7" ht="18" x14ac:dyDescent="0.2">
      <c r="A37" s="35" t="s">
        <v>71</v>
      </c>
      <c r="B37" s="32"/>
      <c r="C37" s="32"/>
      <c r="D37" s="32"/>
      <c r="E37" s="32"/>
      <c r="F37" s="32"/>
      <c r="G37" s="32"/>
    </row>
    <row r="38" spans="1:7" ht="15" x14ac:dyDescent="0.2">
      <c r="A38" s="35" t="s">
        <v>29</v>
      </c>
      <c r="B38" s="32"/>
      <c r="C38" s="32"/>
      <c r="D38" s="32"/>
      <c r="E38" s="32"/>
      <c r="F38" s="32"/>
      <c r="G38" s="32"/>
    </row>
    <row r="39" spans="1:7" ht="15" x14ac:dyDescent="0.2">
      <c r="A39" s="35" t="s">
        <v>72</v>
      </c>
      <c r="B39" s="32"/>
      <c r="C39" s="32"/>
      <c r="D39" s="32"/>
      <c r="E39" s="32"/>
      <c r="F39" s="32"/>
      <c r="G39" s="32"/>
    </row>
    <row r="40" spans="1:7" ht="15" x14ac:dyDescent="0.2">
      <c r="A40" s="35" t="s">
        <v>73</v>
      </c>
      <c r="B40" s="32"/>
      <c r="C40" s="32"/>
      <c r="D40" s="32"/>
      <c r="E40" s="32"/>
      <c r="F40" s="32"/>
      <c r="G40" s="32"/>
    </row>
    <row r="41" spans="1:7" ht="15" x14ac:dyDescent="0.2">
      <c r="A41" s="35" t="s">
        <v>74</v>
      </c>
      <c r="B41" s="32"/>
      <c r="C41" s="32"/>
      <c r="D41" s="32"/>
      <c r="E41" s="32"/>
      <c r="F41" s="32"/>
      <c r="G41" s="32"/>
    </row>
    <row r="42" spans="1:7" ht="15" x14ac:dyDescent="0.2">
      <c r="A42" s="31"/>
      <c r="B42" s="31"/>
      <c r="C42" s="31"/>
      <c r="D42" s="31"/>
      <c r="E42" s="31"/>
      <c r="F42" s="31"/>
      <c r="G42" s="31"/>
    </row>
    <row r="43" spans="1:7" ht="15" x14ac:dyDescent="0.2">
      <c r="A43" s="134" t="s">
        <v>75</v>
      </c>
      <c r="B43" s="134"/>
      <c r="C43" s="134"/>
      <c r="D43" s="134"/>
      <c r="E43" s="134"/>
      <c r="F43" s="134"/>
      <c r="G43" s="134"/>
    </row>
  </sheetData>
  <mergeCells count="1">
    <mergeCell ref="A43:G4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9825"/>
  <sheetViews>
    <sheetView tabSelected="1" zoomScale="95" zoomScaleNormal="95" zoomScalePageLayoutView="95" workbookViewId="0">
      <selection activeCell="C1" sqref="C1:J1"/>
    </sheetView>
  </sheetViews>
  <sheetFormatPr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42578125" customWidth="1"/>
    <col min="11" max="11" width="10.85546875" style="1"/>
    <col min="19" max="19" width="10.85546875" style="3"/>
    <col min="20" max="42" width="10.85546875" style="20"/>
    <col min="43" max="135" width="10.85546875" style="3"/>
  </cols>
  <sheetData>
    <row r="1" spans="1:18" ht="23.25" x14ac:dyDescent="0.35">
      <c r="A1" s="64" t="s">
        <v>13</v>
      </c>
      <c r="B1" s="65"/>
      <c r="C1" s="140" t="s">
        <v>99</v>
      </c>
      <c r="D1" s="141"/>
      <c r="E1" s="141"/>
      <c r="F1" s="141"/>
      <c r="G1" s="141"/>
      <c r="H1" s="141"/>
      <c r="I1" s="141"/>
      <c r="J1" s="141"/>
      <c r="K1" s="8"/>
      <c r="L1" s="7"/>
      <c r="M1" s="7"/>
      <c r="N1" s="7"/>
      <c r="O1" s="7"/>
      <c r="P1" s="7"/>
      <c r="Q1" s="7"/>
      <c r="R1" s="7"/>
    </row>
    <row r="2" spans="1:18" ht="23.25" x14ac:dyDescent="0.35">
      <c r="A2" s="66"/>
      <c r="B2" s="65"/>
      <c r="C2" s="65"/>
      <c r="D2" s="65"/>
      <c r="E2" s="65"/>
      <c r="F2" s="65"/>
      <c r="G2" s="65"/>
      <c r="H2" s="67"/>
      <c r="I2" s="67"/>
      <c r="J2" s="67"/>
      <c r="K2" s="8"/>
      <c r="L2" s="7"/>
      <c r="M2" s="7"/>
      <c r="N2" s="7"/>
      <c r="O2" s="7"/>
      <c r="P2" s="7"/>
      <c r="Q2" s="7"/>
      <c r="R2" s="7"/>
    </row>
    <row r="3" spans="1:18" ht="15.75" x14ac:dyDescent="0.25">
      <c r="A3" s="70" t="s">
        <v>11</v>
      </c>
      <c r="B3" s="71">
        <v>10</v>
      </c>
      <c r="C3" s="72" t="s">
        <v>24</v>
      </c>
      <c r="D3" s="70"/>
      <c r="E3" s="73">
        <v>22</v>
      </c>
      <c r="F3" s="72" t="s">
        <v>21</v>
      </c>
      <c r="G3" s="74"/>
      <c r="H3" s="75"/>
      <c r="I3" s="75"/>
      <c r="J3" s="75"/>
      <c r="K3" s="8"/>
      <c r="L3" s="7"/>
      <c r="M3" s="7"/>
      <c r="N3" s="7"/>
      <c r="O3" s="7"/>
      <c r="P3" s="7"/>
      <c r="Q3" s="7"/>
      <c r="R3" s="7"/>
    </row>
    <row r="4" spans="1:18" ht="15.75" x14ac:dyDescent="0.25">
      <c r="A4" s="76"/>
      <c r="B4" s="76"/>
      <c r="C4" s="76"/>
      <c r="D4" s="76"/>
      <c r="E4" s="76"/>
      <c r="F4" s="76"/>
      <c r="G4" s="76"/>
      <c r="H4" s="75"/>
      <c r="I4" s="75"/>
      <c r="J4" s="75"/>
      <c r="K4" s="8"/>
      <c r="L4" s="7"/>
      <c r="M4" s="7"/>
      <c r="N4" s="7"/>
      <c r="O4" s="7"/>
      <c r="P4" s="7"/>
      <c r="Q4" s="7"/>
      <c r="R4" s="7"/>
    </row>
    <row r="5" spans="1:18" ht="16.5" thickBot="1" x14ac:dyDescent="0.3">
      <c r="A5" s="75"/>
      <c r="B5" s="77" t="s">
        <v>79</v>
      </c>
      <c r="C5" s="77" t="s">
        <v>80</v>
      </c>
      <c r="D5" s="77" t="s">
        <v>81</v>
      </c>
      <c r="E5" s="77" t="s">
        <v>82</v>
      </c>
      <c r="F5" s="77" t="s">
        <v>83</v>
      </c>
      <c r="G5" s="77" t="s">
        <v>84</v>
      </c>
      <c r="H5" s="77" t="s">
        <v>85</v>
      </c>
      <c r="I5" s="77" t="s">
        <v>86</v>
      </c>
      <c r="J5" s="77"/>
      <c r="K5" s="8"/>
      <c r="L5" s="7"/>
      <c r="M5" s="7"/>
      <c r="N5" s="7"/>
      <c r="O5" s="7"/>
      <c r="P5" s="7"/>
      <c r="Q5" s="7"/>
      <c r="R5" s="7"/>
    </row>
    <row r="6" spans="1:18" ht="15.75" x14ac:dyDescent="0.25">
      <c r="A6" s="78" t="s">
        <v>12</v>
      </c>
      <c r="B6" s="79">
        <v>0</v>
      </c>
      <c r="C6" s="80">
        <v>24</v>
      </c>
      <c r="D6" s="80">
        <v>48</v>
      </c>
      <c r="E6" s="80">
        <v>72</v>
      </c>
      <c r="F6" s="80">
        <v>96</v>
      </c>
      <c r="G6" s="80">
        <v>120</v>
      </c>
      <c r="H6" s="81">
        <v>144</v>
      </c>
      <c r="I6" s="80">
        <v>168</v>
      </c>
      <c r="J6" s="82"/>
      <c r="K6" s="9"/>
      <c r="L6" s="8"/>
      <c r="M6" s="8"/>
      <c r="N6" s="8"/>
      <c r="O6" s="8"/>
      <c r="P6" s="8"/>
      <c r="Q6" s="8"/>
      <c r="R6" s="8"/>
    </row>
    <row r="7" spans="1:18" ht="16.5" thickBot="1" x14ac:dyDescent="0.3">
      <c r="A7" s="83" t="s">
        <v>20</v>
      </c>
      <c r="B7" s="142" t="s">
        <v>100</v>
      </c>
      <c r="C7" s="143"/>
      <c r="D7" s="143"/>
      <c r="E7" s="143"/>
      <c r="F7" s="143"/>
      <c r="G7" s="143"/>
      <c r="H7" s="143"/>
      <c r="I7" s="144"/>
      <c r="J7" s="145"/>
      <c r="K7" s="9"/>
      <c r="L7" s="8"/>
      <c r="M7" s="8"/>
      <c r="N7" s="8"/>
      <c r="O7" s="8"/>
      <c r="P7" s="8"/>
      <c r="Q7" s="8"/>
      <c r="R7" s="8"/>
    </row>
    <row r="8" spans="1:18" ht="15.75" x14ac:dyDescent="0.25">
      <c r="A8" s="84" t="s">
        <v>87</v>
      </c>
      <c r="B8" s="85">
        <v>115</v>
      </c>
      <c r="C8" s="85">
        <v>115</v>
      </c>
      <c r="D8" s="85">
        <v>117</v>
      </c>
      <c r="E8" s="85">
        <v>113</v>
      </c>
      <c r="F8" s="85">
        <v>116</v>
      </c>
      <c r="G8" s="85">
        <v>115</v>
      </c>
      <c r="H8" s="85">
        <v>114</v>
      </c>
      <c r="I8" s="85">
        <v>115</v>
      </c>
      <c r="J8" s="86"/>
      <c r="K8" s="8"/>
      <c r="L8" s="8"/>
      <c r="M8" s="8"/>
      <c r="N8" s="8"/>
      <c r="O8" s="8"/>
      <c r="P8" s="8"/>
      <c r="Q8" s="8"/>
      <c r="R8" s="8"/>
    </row>
    <row r="9" spans="1:18" ht="15.75" x14ac:dyDescent="0.25">
      <c r="A9" s="87" t="s">
        <v>88</v>
      </c>
      <c r="B9" s="85">
        <v>158</v>
      </c>
      <c r="C9" s="85">
        <v>156</v>
      </c>
      <c r="D9" s="85">
        <v>157</v>
      </c>
      <c r="E9" s="85">
        <v>156</v>
      </c>
      <c r="F9" s="85">
        <v>156</v>
      </c>
      <c r="G9" s="85">
        <v>159</v>
      </c>
      <c r="H9" s="85">
        <v>157</v>
      </c>
      <c r="I9" s="85">
        <v>156</v>
      </c>
      <c r="J9" s="88"/>
      <c r="K9" s="8"/>
      <c r="L9" s="8"/>
      <c r="M9" s="8"/>
      <c r="N9" s="8"/>
      <c r="O9" s="8"/>
      <c r="P9" s="8"/>
      <c r="Q9" s="8"/>
      <c r="R9" s="8"/>
    </row>
    <row r="10" spans="1:18" ht="15.75" x14ac:dyDescent="0.25">
      <c r="A10" s="87" t="s">
        <v>89</v>
      </c>
      <c r="B10" s="85">
        <v>472</v>
      </c>
      <c r="C10" s="85">
        <v>474</v>
      </c>
      <c r="D10" s="85">
        <v>474</v>
      </c>
      <c r="E10" s="85">
        <v>461</v>
      </c>
      <c r="F10" s="85">
        <v>450</v>
      </c>
      <c r="G10" s="85">
        <v>463</v>
      </c>
      <c r="H10" s="85">
        <v>467</v>
      </c>
      <c r="I10" s="85">
        <v>466</v>
      </c>
      <c r="J10" s="88"/>
      <c r="K10" s="8"/>
      <c r="L10" s="8"/>
      <c r="M10" s="8"/>
      <c r="N10" s="8"/>
      <c r="O10" s="8"/>
      <c r="P10" s="8"/>
      <c r="Q10" s="8"/>
      <c r="R10" s="8"/>
    </row>
    <row r="11" spans="1:18" ht="15.75" x14ac:dyDescent="0.25">
      <c r="A11" s="87" t="s">
        <v>90</v>
      </c>
      <c r="B11" s="85">
        <v>41</v>
      </c>
      <c r="C11" s="85">
        <v>41</v>
      </c>
      <c r="D11" s="85">
        <v>41</v>
      </c>
      <c r="E11" s="85">
        <v>40</v>
      </c>
      <c r="F11" s="85">
        <v>39</v>
      </c>
      <c r="G11" s="85">
        <v>39</v>
      </c>
      <c r="H11" s="85">
        <v>40</v>
      </c>
      <c r="I11" s="85">
        <v>40</v>
      </c>
      <c r="J11" s="88"/>
      <c r="K11" s="8"/>
      <c r="L11" s="8"/>
      <c r="M11" s="8"/>
      <c r="N11" s="8"/>
      <c r="O11" s="8"/>
      <c r="P11" s="8"/>
      <c r="Q11" s="8"/>
      <c r="R11" s="8"/>
    </row>
    <row r="12" spans="1:18" ht="15.75" x14ac:dyDescent="0.25">
      <c r="A12" s="87" t="s">
        <v>91</v>
      </c>
      <c r="B12" s="85">
        <v>64</v>
      </c>
      <c r="C12" s="85">
        <v>62</v>
      </c>
      <c r="D12" s="85">
        <v>62</v>
      </c>
      <c r="E12" s="85">
        <v>61</v>
      </c>
      <c r="F12" s="85">
        <v>61</v>
      </c>
      <c r="G12" s="85">
        <v>61</v>
      </c>
      <c r="H12" s="85">
        <v>61</v>
      </c>
      <c r="I12" s="85">
        <v>59</v>
      </c>
      <c r="J12" s="88"/>
      <c r="K12" s="8"/>
      <c r="L12" s="8"/>
      <c r="M12" s="8"/>
      <c r="N12" s="8"/>
      <c r="O12" s="8"/>
      <c r="P12" s="8"/>
      <c r="Q12" s="8"/>
      <c r="R12" s="8"/>
    </row>
    <row r="13" spans="1:18" ht="15.75" x14ac:dyDescent="0.25">
      <c r="A13" s="87" t="s">
        <v>92</v>
      </c>
      <c r="B13" s="85">
        <v>87</v>
      </c>
      <c r="C13" s="85">
        <v>87</v>
      </c>
      <c r="D13" s="85">
        <v>85</v>
      </c>
      <c r="E13" s="85">
        <v>85</v>
      </c>
      <c r="F13" s="85">
        <v>84</v>
      </c>
      <c r="G13" s="85">
        <v>85</v>
      </c>
      <c r="H13" s="85">
        <v>84</v>
      </c>
      <c r="I13" s="85">
        <v>81</v>
      </c>
      <c r="J13" s="88"/>
      <c r="K13" s="8"/>
      <c r="L13" s="8"/>
      <c r="M13" s="8"/>
      <c r="N13" s="8"/>
      <c r="O13" s="8"/>
      <c r="P13" s="8"/>
      <c r="Q13" s="8"/>
      <c r="R13" s="8"/>
    </row>
    <row r="14" spans="1:18" ht="15.75" x14ac:dyDescent="0.25">
      <c r="A14" s="87" t="s">
        <v>93</v>
      </c>
      <c r="B14" s="85">
        <v>41</v>
      </c>
      <c r="C14" s="85">
        <v>40</v>
      </c>
      <c r="D14" s="85">
        <v>40</v>
      </c>
      <c r="E14" s="85">
        <v>40</v>
      </c>
      <c r="F14" s="85">
        <v>40</v>
      </c>
      <c r="G14" s="85">
        <v>40</v>
      </c>
      <c r="H14" s="85">
        <v>39</v>
      </c>
      <c r="I14" s="85">
        <v>40</v>
      </c>
      <c r="J14" s="88"/>
      <c r="K14" s="8"/>
      <c r="L14" s="8"/>
      <c r="M14" s="8"/>
      <c r="N14" s="8"/>
      <c r="O14" s="8"/>
      <c r="P14" s="8"/>
      <c r="Q14" s="8"/>
      <c r="R14" s="8"/>
    </row>
    <row r="15" spans="1:18" ht="15.75" x14ac:dyDescent="0.25">
      <c r="A15" s="87" t="s">
        <v>94</v>
      </c>
      <c r="B15" s="85">
        <v>20</v>
      </c>
      <c r="C15" s="85">
        <v>21</v>
      </c>
      <c r="D15" s="85">
        <v>20</v>
      </c>
      <c r="E15" s="85">
        <v>20</v>
      </c>
      <c r="F15" s="85">
        <v>20</v>
      </c>
      <c r="G15" s="85">
        <v>20</v>
      </c>
      <c r="H15" s="85">
        <v>19</v>
      </c>
      <c r="I15" s="85">
        <v>20</v>
      </c>
      <c r="J15" s="88"/>
      <c r="K15" s="8"/>
      <c r="L15" s="8"/>
      <c r="M15" s="8"/>
      <c r="N15" s="8"/>
      <c r="O15" s="8"/>
      <c r="P15" s="8"/>
      <c r="Q15" s="8"/>
      <c r="R15" s="8"/>
    </row>
    <row r="16" spans="1:18" ht="15.75" x14ac:dyDescent="0.25">
      <c r="A16" s="87" t="s">
        <v>95</v>
      </c>
      <c r="B16" s="85">
        <v>365</v>
      </c>
      <c r="C16" s="85">
        <v>364</v>
      </c>
      <c r="D16" s="85">
        <v>363</v>
      </c>
      <c r="E16" s="85">
        <v>357</v>
      </c>
      <c r="F16" s="85">
        <v>350</v>
      </c>
      <c r="G16" s="85">
        <v>363</v>
      </c>
      <c r="H16" s="85">
        <v>352</v>
      </c>
      <c r="I16" s="85">
        <v>349</v>
      </c>
      <c r="J16" s="88"/>
      <c r="K16" s="8"/>
      <c r="L16" s="8"/>
      <c r="M16" s="8"/>
      <c r="N16" s="8"/>
      <c r="O16" s="8"/>
      <c r="P16" s="8"/>
      <c r="Q16" s="8"/>
      <c r="R16" s="8"/>
    </row>
    <row r="17" spans="1:18" ht="15.75" x14ac:dyDescent="0.25">
      <c r="A17" s="87" t="s">
        <v>96</v>
      </c>
      <c r="B17" s="85">
        <v>751</v>
      </c>
      <c r="C17" s="85">
        <v>732</v>
      </c>
      <c r="D17" s="85">
        <v>731</v>
      </c>
      <c r="E17" s="85">
        <v>716</v>
      </c>
      <c r="F17" s="85">
        <v>724</v>
      </c>
      <c r="G17" s="85">
        <v>714</v>
      </c>
      <c r="H17" s="85">
        <v>712</v>
      </c>
      <c r="I17" s="85">
        <v>709</v>
      </c>
      <c r="J17" s="88"/>
      <c r="K17" s="8"/>
      <c r="L17" s="8"/>
      <c r="M17" s="8"/>
      <c r="N17" s="8"/>
      <c r="O17" s="8"/>
      <c r="P17" s="8"/>
      <c r="Q17" s="8"/>
      <c r="R17" s="8"/>
    </row>
    <row r="18" spans="1:18" ht="15.75" x14ac:dyDescent="0.25">
      <c r="A18" s="87" t="s">
        <v>97</v>
      </c>
      <c r="B18" s="85">
        <v>38</v>
      </c>
      <c r="C18" s="85">
        <v>37</v>
      </c>
      <c r="D18" s="85">
        <v>37</v>
      </c>
      <c r="E18" s="85">
        <v>37</v>
      </c>
      <c r="F18" s="85">
        <v>35</v>
      </c>
      <c r="G18" s="85">
        <v>36</v>
      </c>
      <c r="H18" s="85">
        <v>36</v>
      </c>
      <c r="I18" s="85">
        <v>35</v>
      </c>
      <c r="J18" s="88"/>
      <c r="K18" s="8"/>
      <c r="L18" s="8"/>
      <c r="M18" s="8"/>
      <c r="N18" s="8"/>
      <c r="O18" s="8"/>
      <c r="P18" s="8"/>
      <c r="Q18" s="8"/>
      <c r="R18" s="8"/>
    </row>
    <row r="19" spans="1:18" ht="15.75" x14ac:dyDescent="0.25">
      <c r="A19" s="87">
        <v>12</v>
      </c>
      <c r="B19" s="89"/>
      <c r="C19" s="89"/>
      <c r="D19" s="89"/>
      <c r="E19" s="89"/>
      <c r="F19" s="89"/>
      <c r="G19" s="89"/>
      <c r="H19" s="89"/>
      <c r="I19" s="89"/>
      <c r="J19" s="88"/>
      <c r="K19" s="8"/>
      <c r="L19" s="8"/>
      <c r="M19" s="8"/>
      <c r="N19" s="8"/>
      <c r="O19" s="8"/>
      <c r="P19" s="8"/>
      <c r="Q19" s="8"/>
      <c r="R19" s="8"/>
    </row>
    <row r="20" spans="1:18" ht="15.75" x14ac:dyDescent="0.25">
      <c r="A20" s="87">
        <v>13</v>
      </c>
      <c r="B20" s="89"/>
      <c r="C20" s="89"/>
      <c r="D20" s="89"/>
      <c r="E20" s="89"/>
      <c r="F20" s="89"/>
      <c r="G20" s="89"/>
      <c r="H20" s="89"/>
      <c r="I20" s="89"/>
      <c r="J20" s="88"/>
      <c r="K20" s="8"/>
      <c r="L20" s="8"/>
      <c r="M20" s="8"/>
      <c r="N20" s="8"/>
      <c r="O20" s="8"/>
      <c r="P20" s="8"/>
      <c r="Q20" s="8"/>
      <c r="R20" s="8"/>
    </row>
    <row r="21" spans="1:18" ht="15.75" x14ac:dyDescent="0.25">
      <c r="A21" s="87">
        <v>14</v>
      </c>
      <c r="B21" s="89"/>
      <c r="C21" s="89"/>
      <c r="D21" s="89"/>
      <c r="E21" s="89"/>
      <c r="F21" s="89"/>
      <c r="G21" s="89"/>
      <c r="H21" s="89"/>
      <c r="I21" s="89"/>
      <c r="J21" s="88"/>
      <c r="K21" s="8"/>
      <c r="L21" s="8"/>
      <c r="M21" s="8"/>
      <c r="N21" s="8"/>
      <c r="O21" s="8"/>
      <c r="P21" s="8"/>
      <c r="Q21" s="8"/>
      <c r="R21" s="8"/>
    </row>
    <row r="22" spans="1:18" ht="15.75" x14ac:dyDescent="0.25">
      <c r="A22" s="87">
        <v>15</v>
      </c>
      <c r="B22" s="89"/>
      <c r="C22" s="89"/>
      <c r="D22" s="89"/>
      <c r="E22" s="89"/>
      <c r="F22" s="89"/>
      <c r="G22" s="89"/>
      <c r="H22" s="89"/>
      <c r="I22" s="89"/>
      <c r="J22" s="88"/>
      <c r="K22" s="8"/>
      <c r="L22" s="8"/>
      <c r="M22" s="8"/>
      <c r="N22" s="8"/>
      <c r="O22" s="8"/>
      <c r="P22" s="8"/>
      <c r="Q22" s="8"/>
      <c r="R22" s="8"/>
    </row>
    <row r="23" spans="1:18" ht="15.75" x14ac:dyDescent="0.25">
      <c r="A23" s="90">
        <v>16</v>
      </c>
      <c r="B23" s="91"/>
      <c r="C23" s="92"/>
      <c r="D23" s="92"/>
      <c r="E23" s="92"/>
      <c r="F23" s="92"/>
      <c r="G23" s="93"/>
      <c r="H23" s="93"/>
      <c r="I23" s="93"/>
      <c r="J23" s="94"/>
      <c r="K23" s="8"/>
      <c r="L23" s="8"/>
      <c r="M23" s="8"/>
      <c r="N23" s="8"/>
      <c r="O23" s="8"/>
      <c r="P23" s="8"/>
      <c r="Q23" s="8"/>
      <c r="R23" s="8"/>
    </row>
    <row r="24" spans="1:18" ht="15.75" x14ac:dyDescent="0.25">
      <c r="A24" s="90">
        <v>17</v>
      </c>
      <c r="B24" s="91"/>
      <c r="C24" s="92"/>
      <c r="D24" s="92"/>
      <c r="E24" s="92"/>
      <c r="F24" s="92"/>
      <c r="G24" s="93"/>
      <c r="H24" s="93"/>
      <c r="I24" s="93"/>
      <c r="J24" s="94"/>
      <c r="K24" s="8"/>
      <c r="L24" s="8"/>
      <c r="M24" s="8"/>
      <c r="N24" s="8"/>
      <c r="O24" s="8"/>
      <c r="P24" s="8"/>
      <c r="Q24" s="8"/>
      <c r="R24" s="8"/>
    </row>
    <row r="25" spans="1:18" ht="15.75" x14ac:dyDescent="0.25">
      <c r="A25" s="90">
        <v>18</v>
      </c>
      <c r="B25" s="91"/>
      <c r="C25" s="92"/>
      <c r="D25" s="92"/>
      <c r="E25" s="92"/>
      <c r="F25" s="92"/>
      <c r="G25" s="93"/>
      <c r="H25" s="93"/>
      <c r="I25" s="93"/>
      <c r="J25" s="94"/>
      <c r="K25" s="8"/>
      <c r="L25" s="8"/>
      <c r="M25" s="8"/>
      <c r="N25" s="8"/>
      <c r="O25" s="8"/>
      <c r="P25" s="8"/>
      <c r="Q25" s="8"/>
      <c r="R25" s="8"/>
    </row>
    <row r="26" spans="1:18" ht="15.75" x14ac:dyDescent="0.25">
      <c r="A26" s="90">
        <v>19</v>
      </c>
      <c r="B26" s="91"/>
      <c r="C26" s="92"/>
      <c r="D26" s="92"/>
      <c r="E26" s="92"/>
      <c r="F26" s="92"/>
      <c r="G26" s="93"/>
      <c r="H26" s="93"/>
      <c r="I26" s="93"/>
      <c r="J26" s="94"/>
      <c r="K26" s="8"/>
      <c r="L26" s="8"/>
      <c r="M26" s="8"/>
      <c r="N26" s="8"/>
      <c r="O26" s="8"/>
      <c r="P26" s="8"/>
      <c r="Q26" s="8"/>
      <c r="R26" s="8"/>
    </row>
    <row r="27" spans="1:18" ht="15.75" x14ac:dyDescent="0.25">
      <c r="A27" s="90">
        <v>20</v>
      </c>
      <c r="B27" s="91"/>
      <c r="C27" s="92"/>
      <c r="D27" s="92"/>
      <c r="E27" s="92"/>
      <c r="F27" s="92"/>
      <c r="G27" s="93"/>
      <c r="H27" s="93"/>
      <c r="I27" s="93"/>
      <c r="J27" s="94"/>
      <c r="K27" s="8"/>
      <c r="L27" s="8"/>
      <c r="M27" s="8"/>
      <c r="N27" s="8"/>
      <c r="O27" s="8"/>
      <c r="P27" s="8"/>
      <c r="Q27" s="8"/>
      <c r="R27" s="8"/>
    </row>
    <row r="28" spans="1:18" ht="15.75" x14ac:dyDescent="0.25">
      <c r="A28" s="90">
        <v>21</v>
      </c>
      <c r="B28" s="91"/>
      <c r="C28" s="92"/>
      <c r="D28" s="92"/>
      <c r="E28" s="92"/>
      <c r="F28" s="92"/>
      <c r="G28" s="93"/>
      <c r="H28" s="93"/>
      <c r="I28" s="93"/>
      <c r="J28" s="94"/>
      <c r="K28" s="8"/>
      <c r="L28" s="8"/>
      <c r="M28" s="8"/>
      <c r="N28" s="8"/>
      <c r="O28" s="8"/>
      <c r="P28" s="8"/>
      <c r="Q28" s="8"/>
      <c r="R28" s="8"/>
    </row>
    <row r="29" spans="1:18" ht="15.75" x14ac:dyDescent="0.25">
      <c r="A29" s="90">
        <v>22</v>
      </c>
      <c r="B29" s="91"/>
      <c r="C29" s="92"/>
      <c r="D29" s="92"/>
      <c r="E29" s="92"/>
      <c r="F29" s="92"/>
      <c r="G29" s="93"/>
      <c r="H29" s="93"/>
      <c r="I29" s="93"/>
      <c r="J29" s="94"/>
      <c r="K29" s="10"/>
      <c r="L29" s="10"/>
      <c r="M29" s="10"/>
      <c r="N29" s="10"/>
      <c r="O29" s="10"/>
      <c r="P29" s="10"/>
      <c r="Q29" s="10"/>
      <c r="R29" s="10"/>
    </row>
    <row r="30" spans="1:18" ht="15.75" x14ac:dyDescent="0.25">
      <c r="A30" s="90">
        <v>23</v>
      </c>
      <c r="B30" s="91"/>
      <c r="C30" s="92"/>
      <c r="D30" s="92"/>
      <c r="E30" s="92"/>
      <c r="F30" s="92"/>
      <c r="G30" s="93"/>
      <c r="H30" s="93"/>
      <c r="I30" s="93"/>
      <c r="J30" s="94"/>
      <c r="K30" s="10"/>
      <c r="L30" s="10"/>
      <c r="M30" s="10"/>
      <c r="N30" s="10"/>
      <c r="O30" s="10"/>
      <c r="P30" s="10"/>
      <c r="Q30" s="10"/>
      <c r="R30" s="10"/>
    </row>
    <row r="31" spans="1:18" ht="15.75" x14ac:dyDescent="0.25">
      <c r="A31" s="90">
        <v>24</v>
      </c>
      <c r="B31" s="91"/>
      <c r="C31" s="92"/>
      <c r="D31" s="92"/>
      <c r="E31" s="92"/>
      <c r="F31" s="92"/>
      <c r="G31" s="93"/>
      <c r="H31" s="93"/>
      <c r="I31" s="93"/>
      <c r="J31" s="94"/>
      <c r="K31" s="10"/>
      <c r="L31" s="10"/>
      <c r="M31" s="10"/>
      <c r="N31" s="10"/>
      <c r="O31" s="10"/>
      <c r="P31" s="10"/>
      <c r="Q31" s="10"/>
      <c r="R31" s="10"/>
    </row>
    <row r="32" spans="1:18" ht="15.75" x14ac:dyDescent="0.25">
      <c r="A32" s="90">
        <v>25</v>
      </c>
      <c r="B32" s="68"/>
      <c r="C32" s="69"/>
      <c r="D32" s="69"/>
      <c r="E32" s="69"/>
      <c r="F32" s="69"/>
      <c r="G32" s="93"/>
      <c r="H32" s="93"/>
      <c r="I32" s="93"/>
      <c r="J32" s="95"/>
      <c r="K32" s="10"/>
      <c r="L32" s="10"/>
      <c r="M32" s="10"/>
      <c r="N32" s="10"/>
      <c r="O32" s="10"/>
      <c r="P32" s="10"/>
      <c r="Q32" s="10"/>
      <c r="R32" s="10"/>
    </row>
    <row r="33" spans="1:18" ht="15.75" x14ac:dyDescent="0.25">
      <c r="A33" s="90">
        <v>26</v>
      </c>
      <c r="B33" s="68"/>
      <c r="C33" s="69"/>
      <c r="D33" s="69"/>
      <c r="E33" s="69"/>
      <c r="F33" s="69"/>
      <c r="G33" s="93"/>
      <c r="H33" s="93"/>
      <c r="I33" s="93"/>
      <c r="J33" s="95"/>
      <c r="K33" s="10"/>
      <c r="L33" s="10"/>
      <c r="M33" s="10"/>
      <c r="N33" s="10"/>
      <c r="O33" s="10"/>
      <c r="P33" s="10"/>
      <c r="Q33" s="10"/>
      <c r="R33" s="10"/>
    </row>
    <row r="34" spans="1:18" ht="15.75" x14ac:dyDescent="0.25">
      <c r="A34" s="90">
        <v>27</v>
      </c>
      <c r="B34" s="68"/>
      <c r="C34" s="69"/>
      <c r="D34" s="69"/>
      <c r="E34" s="69"/>
      <c r="F34" s="69"/>
      <c r="G34" s="93"/>
      <c r="H34" s="93"/>
      <c r="I34" s="93"/>
      <c r="J34" s="95"/>
      <c r="K34" s="10"/>
      <c r="L34" s="10"/>
      <c r="M34" s="10"/>
      <c r="N34" s="10"/>
      <c r="O34" s="10"/>
      <c r="P34" s="10"/>
      <c r="Q34" s="10"/>
      <c r="R34" s="10"/>
    </row>
    <row r="35" spans="1:18" ht="15.75" x14ac:dyDescent="0.25">
      <c r="A35" s="90">
        <v>28</v>
      </c>
      <c r="B35" s="68"/>
      <c r="C35" s="69"/>
      <c r="D35" s="69"/>
      <c r="E35" s="69"/>
      <c r="F35" s="69"/>
      <c r="G35" s="93"/>
      <c r="H35" s="93"/>
      <c r="I35" s="93"/>
      <c r="J35" s="95"/>
      <c r="K35" s="10"/>
      <c r="L35" s="10"/>
      <c r="M35" s="10"/>
      <c r="N35" s="10"/>
      <c r="O35" s="10"/>
      <c r="P35" s="10"/>
      <c r="Q35" s="10"/>
      <c r="R35" s="10"/>
    </row>
    <row r="36" spans="1:18" ht="15.75" x14ac:dyDescent="0.25">
      <c r="A36" s="90">
        <v>29</v>
      </c>
      <c r="B36" s="68"/>
      <c r="C36" s="69"/>
      <c r="D36" s="69"/>
      <c r="E36" s="69"/>
      <c r="F36" s="69"/>
      <c r="G36" s="93"/>
      <c r="H36" s="93"/>
      <c r="I36" s="93"/>
      <c r="J36" s="95"/>
      <c r="K36" s="10"/>
      <c r="L36" s="10"/>
      <c r="M36" s="10"/>
      <c r="N36" s="10"/>
      <c r="O36" s="10"/>
      <c r="P36" s="10"/>
      <c r="Q36" s="10"/>
      <c r="R36" s="10"/>
    </row>
    <row r="37" spans="1:18" ht="15" customHeight="1" x14ac:dyDescent="0.25">
      <c r="A37" s="90">
        <v>30</v>
      </c>
      <c r="B37" s="68"/>
      <c r="C37" s="69"/>
      <c r="D37" s="69"/>
      <c r="E37" s="69"/>
      <c r="F37" s="69"/>
      <c r="G37" s="93"/>
      <c r="H37" s="93"/>
      <c r="I37" s="93"/>
      <c r="J37" s="95"/>
      <c r="K37" s="12"/>
      <c r="L37" s="13"/>
      <c r="M37" s="13"/>
      <c r="N37" s="13"/>
      <c r="O37" s="13"/>
      <c r="P37" s="13"/>
      <c r="Q37" s="13"/>
      <c r="R37" s="13"/>
    </row>
    <row r="38" spans="1:18" ht="15.75" x14ac:dyDescent="0.25">
      <c r="A38" s="90">
        <v>31</v>
      </c>
      <c r="B38" s="68"/>
      <c r="C38" s="69"/>
      <c r="D38" s="69"/>
      <c r="E38" s="69"/>
      <c r="F38" s="69"/>
      <c r="G38" s="93"/>
      <c r="H38" s="93"/>
      <c r="I38" s="93"/>
      <c r="J38" s="95"/>
      <c r="K38" s="14"/>
      <c r="L38" s="13"/>
      <c r="M38" s="13"/>
      <c r="N38" s="13"/>
      <c r="O38" s="13"/>
      <c r="P38" s="13"/>
      <c r="Q38" s="13"/>
      <c r="R38" s="13"/>
    </row>
    <row r="39" spans="1:18" ht="15.75" x14ac:dyDescent="0.25">
      <c r="A39" s="90">
        <v>32</v>
      </c>
      <c r="B39" s="68"/>
      <c r="C39" s="69"/>
      <c r="D39" s="69"/>
      <c r="E39" s="69"/>
      <c r="F39" s="69"/>
      <c r="G39" s="93"/>
      <c r="H39" s="93"/>
      <c r="I39" s="93"/>
      <c r="J39" s="95"/>
      <c r="K39" s="14"/>
      <c r="L39" s="13"/>
      <c r="M39" s="13"/>
      <c r="N39" s="13"/>
      <c r="O39" s="13"/>
      <c r="P39" s="13"/>
      <c r="Q39" s="13"/>
      <c r="R39" s="13"/>
    </row>
    <row r="40" spans="1:18" ht="15.75" x14ac:dyDescent="0.25">
      <c r="A40" s="90">
        <v>33</v>
      </c>
      <c r="B40" s="68"/>
      <c r="C40" s="69"/>
      <c r="D40" s="69"/>
      <c r="E40" s="69"/>
      <c r="F40" s="69"/>
      <c r="G40" s="93"/>
      <c r="H40" s="93"/>
      <c r="I40" s="93"/>
      <c r="J40" s="95"/>
      <c r="K40" s="135" t="s">
        <v>28</v>
      </c>
      <c r="L40" s="136"/>
      <c r="M40" s="136"/>
      <c r="N40" s="136"/>
      <c r="O40" s="136"/>
      <c r="P40" s="136"/>
      <c r="Q40" s="136"/>
      <c r="R40" s="136"/>
    </row>
    <row r="41" spans="1:18" ht="15.75" x14ac:dyDescent="0.25">
      <c r="A41" s="90">
        <v>34</v>
      </c>
      <c r="B41" s="68"/>
      <c r="C41" s="69"/>
      <c r="D41" s="69"/>
      <c r="E41" s="69"/>
      <c r="F41" s="69"/>
      <c r="G41" s="93"/>
      <c r="H41" s="93"/>
      <c r="I41" s="93"/>
      <c r="J41" s="95"/>
      <c r="K41" s="15"/>
      <c r="L41" s="16"/>
      <c r="M41" s="16"/>
      <c r="N41" s="16"/>
      <c r="O41" s="16"/>
      <c r="P41" s="16"/>
      <c r="Q41" s="16"/>
      <c r="R41" s="16"/>
    </row>
    <row r="42" spans="1:18" ht="15.75" x14ac:dyDescent="0.25">
      <c r="A42" s="90">
        <v>35</v>
      </c>
      <c r="B42" s="68"/>
      <c r="C42" s="69"/>
      <c r="D42" s="69"/>
      <c r="E42" s="69"/>
      <c r="F42" s="69"/>
      <c r="G42" s="93"/>
      <c r="H42" s="93"/>
      <c r="I42" s="93"/>
      <c r="J42" s="95"/>
      <c r="K42" s="15"/>
      <c r="L42" s="16"/>
      <c r="M42" s="16"/>
      <c r="N42" s="16"/>
      <c r="O42" s="16"/>
      <c r="P42" s="16"/>
      <c r="Q42" s="16"/>
      <c r="R42" s="16"/>
    </row>
    <row r="43" spans="1:18" ht="15.75" x14ac:dyDescent="0.25">
      <c r="A43" s="90">
        <v>36</v>
      </c>
      <c r="B43" s="68"/>
      <c r="C43" s="69"/>
      <c r="D43" s="69"/>
      <c r="E43" s="69"/>
      <c r="F43" s="69"/>
      <c r="G43" s="93"/>
      <c r="H43" s="93"/>
      <c r="I43" s="93"/>
      <c r="J43" s="95"/>
      <c r="K43" s="15"/>
      <c r="L43" s="16"/>
      <c r="M43" s="16"/>
      <c r="N43" s="16"/>
      <c r="O43" s="16"/>
      <c r="P43" s="16"/>
      <c r="Q43" s="16"/>
      <c r="R43" s="16"/>
    </row>
    <row r="44" spans="1:18" ht="15.75" x14ac:dyDescent="0.25">
      <c r="A44" s="90">
        <v>37</v>
      </c>
      <c r="B44" s="96"/>
      <c r="C44" s="93"/>
      <c r="D44" s="93"/>
      <c r="E44" s="97"/>
      <c r="F44" s="93"/>
      <c r="G44" s="93"/>
      <c r="H44" s="93"/>
      <c r="I44" s="93"/>
      <c r="J44" s="94"/>
      <c r="K44" s="15"/>
      <c r="L44" s="16"/>
      <c r="M44" s="16"/>
      <c r="N44" s="16"/>
      <c r="O44" s="16"/>
      <c r="P44" s="16"/>
      <c r="Q44" s="16"/>
      <c r="R44" s="16"/>
    </row>
    <row r="45" spans="1:18" ht="15.75" x14ac:dyDescent="0.25">
      <c r="A45" s="90">
        <v>38</v>
      </c>
      <c r="B45" s="96"/>
      <c r="C45" s="93"/>
      <c r="D45" s="93"/>
      <c r="E45" s="97"/>
      <c r="F45" s="93"/>
      <c r="G45" s="93"/>
      <c r="H45" s="93"/>
      <c r="I45" s="93"/>
      <c r="J45" s="94"/>
      <c r="K45" s="10"/>
      <c r="L45" s="10"/>
      <c r="M45" s="10"/>
      <c r="N45" s="10"/>
      <c r="O45" s="10"/>
      <c r="P45" s="10"/>
      <c r="Q45" s="10"/>
      <c r="R45" s="10"/>
    </row>
    <row r="46" spans="1:18" ht="15.75" x14ac:dyDescent="0.25">
      <c r="A46" s="90">
        <v>39</v>
      </c>
      <c r="B46" s="96"/>
      <c r="C46" s="93"/>
      <c r="D46" s="93"/>
      <c r="E46" s="97"/>
      <c r="F46" s="93"/>
      <c r="G46" s="93"/>
      <c r="H46" s="93"/>
      <c r="I46" s="93"/>
      <c r="J46" s="95"/>
      <c r="K46" s="10"/>
      <c r="L46" s="10"/>
      <c r="M46" s="10"/>
      <c r="N46" s="10"/>
      <c r="O46" s="10"/>
      <c r="P46" s="10"/>
      <c r="Q46" s="10"/>
      <c r="R46" s="10"/>
    </row>
    <row r="47" spans="1:18" ht="15.75" x14ac:dyDescent="0.25">
      <c r="A47" s="90">
        <v>40</v>
      </c>
      <c r="B47" s="96"/>
      <c r="C47" s="93"/>
      <c r="D47" s="93"/>
      <c r="E47" s="97"/>
      <c r="F47" s="93"/>
      <c r="G47" s="93"/>
      <c r="H47" s="93"/>
      <c r="I47" s="93"/>
      <c r="J47" s="95"/>
      <c r="K47" s="10"/>
      <c r="L47" s="10"/>
      <c r="M47" s="10"/>
      <c r="N47" s="10"/>
      <c r="O47" s="10"/>
      <c r="P47" s="10"/>
      <c r="Q47" s="10"/>
      <c r="R47" s="10"/>
    </row>
    <row r="48" spans="1:18" ht="15.75" x14ac:dyDescent="0.25">
      <c r="A48" s="90">
        <v>41</v>
      </c>
      <c r="B48" s="96"/>
      <c r="C48" s="93"/>
      <c r="D48" s="93"/>
      <c r="E48" s="97"/>
      <c r="F48" s="93"/>
      <c r="G48" s="93"/>
      <c r="H48" s="93"/>
      <c r="I48" s="93"/>
      <c r="J48" s="95"/>
      <c r="K48" s="10"/>
      <c r="L48" s="10"/>
      <c r="M48" s="10"/>
      <c r="N48" s="10"/>
      <c r="O48" s="10"/>
      <c r="P48" s="10"/>
      <c r="Q48" s="10"/>
      <c r="R48" s="10"/>
    </row>
    <row r="49" spans="1:29" ht="15.75" x14ac:dyDescent="0.25">
      <c r="A49" s="90">
        <v>42</v>
      </c>
      <c r="B49" s="96"/>
      <c r="C49" s="93"/>
      <c r="D49" s="93"/>
      <c r="E49" s="97"/>
      <c r="F49" s="93"/>
      <c r="G49" s="93"/>
      <c r="H49" s="93"/>
      <c r="I49" s="93"/>
      <c r="J49" s="95"/>
      <c r="K49" s="10"/>
      <c r="L49" s="10"/>
      <c r="M49" s="10"/>
      <c r="N49" s="10"/>
      <c r="O49" s="10"/>
      <c r="P49" s="10"/>
      <c r="Q49" s="10"/>
      <c r="R49" s="10"/>
    </row>
    <row r="50" spans="1:29" ht="15.75" x14ac:dyDescent="0.25">
      <c r="A50" s="90">
        <v>43</v>
      </c>
      <c r="B50" s="96"/>
      <c r="C50" s="93"/>
      <c r="D50" s="93"/>
      <c r="E50" s="97"/>
      <c r="F50" s="93"/>
      <c r="G50" s="93"/>
      <c r="H50" s="93"/>
      <c r="I50" s="93"/>
      <c r="J50" s="95"/>
      <c r="K50" s="10"/>
      <c r="L50" s="10"/>
      <c r="M50" s="10"/>
      <c r="N50" s="10"/>
      <c r="O50" s="10"/>
      <c r="P50" s="10"/>
      <c r="Q50" s="10"/>
      <c r="R50" s="10"/>
    </row>
    <row r="51" spans="1:29" ht="15.75" x14ac:dyDescent="0.25">
      <c r="A51" s="90">
        <v>44</v>
      </c>
      <c r="B51" s="96"/>
      <c r="C51" s="93"/>
      <c r="D51" s="93"/>
      <c r="E51" s="97"/>
      <c r="F51" s="93"/>
      <c r="G51" s="93"/>
      <c r="H51" s="93"/>
      <c r="I51" s="93"/>
      <c r="J51" s="95"/>
      <c r="K51" s="10"/>
      <c r="L51" s="10"/>
      <c r="M51" s="10"/>
      <c r="N51" s="10"/>
      <c r="O51" s="10"/>
      <c r="P51" s="10"/>
      <c r="Q51" s="10"/>
      <c r="R51" s="10"/>
    </row>
    <row r="52" spans="1:29" ht="15.75" x14ac:dyDescent="0.25">
      <c r="A52" s="90">
        <v>45</v>
      </c>
      <c r="B52" s="96"/>
      <c r="C52" s="93"/>
      <c r="D52" s="93"/>
      <c r="E52" s="97"/>
      <c r="F52" s="93"/>
      <c r="G52" s="93"/>
      <c r="H52" s="93"/>
      <c r="I52" s="93"/>
      <c r="J52" s="95"/>
      <c r="K52" s="10"/>
      <c r="L52" s="10"/>
      <c r="M52" s="10"/>
      <c r="N52" s="10"/>
      <c r="O52" s="10"/>
      <c r="P52" s="10"/>
      <c r="Q52" s="10"/>
      <c r="R52" s="10"/>
    </row>
    <row r="53" spans="1:29" ht="15.75" x14ac:dyDescent="0.25">
      <c r="A53" s="90">
        <v>46</v>
      </c>
      <c r="B53" s="96"/>
      <c r="C53" s="93"/>
      <c r="D53" s="93"/>
      <c r="E53" s="97"/>
      <c r="F53" s="93"/>
      <c r="G53" s="93"/>
      <c r="H53" s="93"/>
      <c r="I53" s="93"/>
      <c r="J53" s="95"/>
      <c r="K53" s="10"/>
      <c r="L53" s="10"/>
      <c r="M53" s="10"/>
      <c r="N53" s="10"/>
      <c r="O53" s="10"/>
      <c r="P53" s="10"/>
      <c r="Q53" s="10"/>
      <c r="R53" s="10"/>
    </row>
    <row r="54" spans="1:29" ht="15.75" x14ac:dyDescent="0.25">
      <c r="A54" s="90">
        <v>47</v>
      </c>
      <c r="B54" s="96"/>
      <c r="C54" s="93"/>
      <c r="D54" s="93"/>
      <c r="E54" s="97"/>
      <c r="F54" s="93"/>
      <c r="G54" s="93"/>
      <c r="H54" s="93"/>
      <c r="I54" s="93"/>
      <c r="J54" s="95"/>
      <c r="K54" s="10"/>
      <c r="L54" s="10"/>
      <c r="M54" s="10"/>
      <c r="N54" s="10"/>
      <c r="O54" s="10"/>
      <c r="P54" s="10"/>
      <c r="Q54" s="10"/>
      <c r="R54" s="10"/>
    </row>
    <row r="55" spans="1:29" ht="15.75" x14ac:dyDescent="0.25">
      <c r="A55" s="90">
        <v>48</v>
      </c>
      <c r="B55" s="96"/>
      <c r="C55" s="93"/>
      <c r="D55" s="93"/>
      <c r="E55" s="97"/>
      <c r="F55" s="93"/>
      <c r="G55" s="93"/>
      <c r="H55" s="93"/>
      <c r="I55" s="93"/>
      <c r="J55" s="95"/>
      <c r="K55" s="10"/>
      <c r="L55" s="10"/>
      <c r="M55" s="10"/>
      <c r="N55" s="10"/>
      <c r="O55" s="10"/>
      <c r="P55" s="10"/>
      <c r="Q55" s="10"/>
      <c r="R55" s="10"/>
    </row>
    <row r="56" spans="1:29" ht="15.75" x14ac:dyDescent="0.25">
      <c r="A56" s="90">
        <v>49</v>
      </c>
      <c r="B56" s="96"/>
      <c r="C56" s="93"/>
      <c r="D56" s="93"/>
      <c r="E56" s="97"/>
      <c r="F56" s="93"/>
      <c r="G56" s="93"/>
      <c r="H56" s="93"/>
      <c r="I56" s="93"/>
      <c r="J56" s="95"/>
      <c r="K56" s="10"/>
      <c r="L56" s="10"/>
      <c r="M56" s="10"/>
      <c r="N56" s="10"/>
      <c r="O56" s="10"/>
      <c r="P56" s="10"/>
      <c r="Q56" s="10"/>
      <c r="R56" s="10"/>
    </row>
    <row r="57" spans="1:29" ht="16.5" thickBot="1" x14ac:dyDescent="0.3">
      <c r="A57" s="98">
        <v>50</v>
      </c>
      <c r="B57" s="99"/>
      <c r="C57" s="100"/>
      <c r="D57" s="100"/>
      <c r="E57" s="101"/>
      <c r="F57" s="100"/>
      <c r="G57" s="100"/>
      <c r="H57" s="100"/>
      <c r="I57" s="100"/>
      <c r="J57" s="102"/>
      <c r="K57" s="10"/>
      <c r="L57" s="10"/>
      <c r="M57" s="10"/>
      <c r="N57" s="10"/>
      <c r="O57" s="10"/>
      <c r="P57" s="10"/>
      <c r="Q57" s="10"/>
      <c r="R57" s="10"/>
    </row>
    <row r="58" spans="1:29" ht="15.75" x14ac:dyDescent="0.25">
      <c r="A58" s="75"/>
      <c r="B58" s="103"/>
      <c r="C58" s="103"/>
      <c r="D58" s="103"/>
      <c r="E58" s="103"/>
      <c r="F58" s="103"/>
      <c r="G58" s="103"/>
      <c r="H58" s="103"/>
      <c r="I58" s="103"/>
      <c r="J58" s="103"/>
      <c r="K58" s="10"/>
      <c r="L58" s="11"/>
      <c r="M58" s="11"/>
      <c r="N58" s="11"/>
      <c r="O58" s="11"/>
      <c r="P58" s="11"/>
      <c r="Q58" s="11"/>
      <c r="R58" s="11"/>
    </row>
    <row r="59" spans="1:29" ht="15.75" x14ac:dyDescent="0.25">
      <c r="A59" s="76"/>
      <c r="B59" s="104"/>
      <c r="C59" s="104"/>
      <c r="D59" s="104"/>
      <c r="E59" s="104"/>
      <c r="F59" s="104"/>
      <c r="G59" s="104"/>
      <c r="H59" s="103"/>
      <c r="I59" s="103"/>
      <c r="J59" s="103"/>
      <c r="K59" s="10"/>
      <c r="L59" s="11"/>
      <c r="M59" s="11"/>
      <c r="N59" s="11"/>
      <c r="O59" s="11"/>
      <c r="P59" s="11"/>
      <c r="Q59" s="11"/>
      <c r="R59" s="11"/>
    </row>
    <row r="60" spans="1:29" ht="15.75" x14ac:dyDescent="0.25">
      <c r="A60" s="76"/>
      <c r="B60" s="104"/>
      <c r="C60" s="104"/>
      <c r="D60" s="104"/>
      <c r="E60" s="104"/>
      <c r="F60" s="104"/>
      <c r="G60" s="104"/>
      <c r="H60" s="103"/>
      <c r="I60" s="103"/>
      <c r="J60" s="103"/>
      <c r="K60" s="10"/>
      <c r="L60" s="11"/>
      <c r="M60" s="11"/>
      <c r="N60" s="11"/>
      <c r="O60" s="11"/>
      <c r="P60" s="11"/>
      <c r="Q60" s="11"/>
      <c r="R60" s="11"/>
    </row>
    <row r="61" spans="1:29" ht="15.75" x14ac:dyDescent="0.25">
      <c r="A61" s="76"/>
      <c r="B61" s="146" t="s">
        <v>98</v>
      </c>
      <c r="C61" s="146"/>
      <c r="D61" s="146"/>
      <c r="E61" s="146"/>
      <c r="F61" s="146"/>
      <c r="G61" s="146"/>
      <c r="H61" s="146"/>
      <c r="I61" s="146"/>
      <c r="J61" s="146"/>
      <c r="K61" s="10"/>
      <c r="L61" s="11"/>
      <c r="M61" s="11"/>
      <c r="N61" s="11"/>
      <c r="O61" s="11"/>
      <c r="P61" s="11"/>
      <c r="Q61" s="11"/>
      <c r="R61" s="11"/>
    </row>
    <row r="62" spans="1:29" ht="15.75" x14ac:dyDescent="0.25">
      <c r="A62" s="76"/>
      <c r="B62" s="104"/>
      <c r="C62" s="104"/>
      <c r="D62" s="104"/>
      <c r="E62" s="104"/>
      <c r="F62" s="104"/>
      <c r="G62" s="104"/>
      <c r="H62" s="103"/>
      <c r="I62" s="103"/>
      <c r="J62" s="103"/>
      <c r="K62" s="10"/>
      <c r="L62" s="11"/>
      <c r="M62" s="11"/>
      <c r="N62" s="11"/>
      <c r="O62" s="11"/>
      <c r="P62" s="11"/>
      <c r="Q62" s="11"/>
      <c r="R62" s="11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6.5" thickBot="1" x14ac:dyDescent="0.3">
      <c r="A63" s="105" t="s">
        <v>20</v>
      </c>
      <c r="B63" s="77" t="s">
        <v>0</v>
      </c>
      <c r="C63" s="77" t="s">
        <v>1</v>
      </c>
      <c r="D63" s="77" t="s">
        <v>2</v>
      </c>
      <c r="E63" s="77" t="s">
        <v>3</v>
      </c>
      <c r="F63" s="77" t="s">
        <v>4</v>
      </c>
      <c r="G63" s="77" t="s">
        <v>5</v>
      </c>
      <c r="H63" s="77" t="s">
        <v>6</v>
      </c>
      <c r="I63" s="77" t="s">
        <v>25</v>
      </c>
      <c r="J63" s="77" t="s">
        <v>26</v>
      </c>
      <c r="K63" s="8"/>
      <c r="L63" s="11"/>
      <c r="M63" s="11"/>
      <c r="N63" s="11"/>
      <c r="O63" s="11"/>
      <c r="P63" s="11"/>
      <c r="Q63" s="11"/>
      <c r="R63" s="11"/>
      <c r="T63" s="6"/>
      <c r="U63" s="6"/>
      <c r="V63" s="6"/>
      <c r="W63" s="6"/>
      <c r="X63" s="6"/>
      <c r="Y63" s="6"/>
      <c r="Z63" s="6"/>
      <c r="AA63" s="6"/>
      <c r="AB63" s="6"/>
      <c r="AC63" s="4"/>
    </row>
    <row r="64" spans="1:29" ht="15.75" x14ac:dyDescent="0.25">
      <c r="A64" s="106">
        <v>1</v>
      </c>
      <c r="B64" s="103">
        <f t="shared" ref="B64:B95" si="0">IF((B8&lt;&gt;0)*ISNUMBER(B8),100*(B8/B8),"")</f>
        <v>100</v>
      </c>
      <c r="C64" s="103">
        <f t="shared" ref="C64:C95" si="1">IF((B8&lt;&gt;0)*ISNUMBER(C8),100*(C8/B8),"")</f>
        <v>100</v>
      </c>
      <c r="D64" s="103">
        <f t="shared" ref="D64:D95" si="2">IF((B8&lt;&gt;0)*ISNUMBER(D8),100*(D8/B8),"")</f>
        <v>101.7391304347826</v>
      </c>
      <c r="E64" s="103">
        <f t="shared" ref="E64:E95" si="3">IF((B8&lt;&gt;0)*ISNUMBER(E8),100*(E8/B8),"")</f>
        <v>98.260869565217391</v>
      </c>
      <c r="F64" s="103">
        <f t="shared" ref="F64:F95" si="4">IF((B8&lt;&gt;0)*ISNUMBER(F8),100*(F8/B8),"")</f>
        <v>100.8695652173913</v>
      </c>
      <c r="G64" s="103">
        <f t="shared" ref="G64:G95" si="5">IF((B8&lt;&gt;0)*ISNUMBER(G8),100*(G8/B8),"")</f>
        <v>100</v>
      </c>
      <c r="H64" s="103">
        <f t="shared" ref="H64:H95" si="6">IF((B8&lt;&gt;0)*ISNUMBER(H8),100*(H8/B8),"")</f>
        <v>99.130434782608702</v>
      </c>
      <c r="I64" s="103">
        <f t="shared" ref="I64:I95" si="7">IF((B8&lt;&gt;0)*ISNUMBER(I8),100*(I8/B8),"")</f>
        <v>100</v>
      </c>
      <c r="J64" s="103" t="str">
        <f t="shared" ref="J64:J73" si="8">IF((B8&lt;&gt;0)*ISNUMBER(J8),100*(J8/B8),"")</f>
        <v/>
      </c>
      <c r="K64" s="9"/>
      <c r="L64" s="11"/>
      <c r="M64" s="11"/>
      <c r="N64" s="11"/>
      <c r="O64" s="11"/>
      <c r="P64" s="11"/>
      <c r="Q64" s="11"/>
      <c r="R64" s="11"/>
      <c r="T64" s="4"/>
      <c r="U64" s="5"/>
      <c r="V64" s="5"/>
      <c r="W64" s="5"/>
      <c r="X64" s="5"/>
      <c r="Y64" s="5"/>
      <c r="Z64" s="5"/>
      <c r="AA64" s="5"/>
      <c r="AB64" s="5"/>
      <c r="AC64" s="4"/>
    </row>
    <row r="65" spans="1:29" ht="15.75" x14ac:dyDescent="0.25">
      <c r="A65" s="90">
        <v>2</v>
      </c>
      <c r="B65" s="103">
        <f t="shared" si="0"/>
        <v>100</v>
      </c>
      <c r="C65" s="103">
        <f t="shared" si="1"/>
        <v>98.734177215189874</v>
      </c>
      <c r="D65" s="103">
        <f t="shared" si="2"/>
        <v>99.367088607594937</v>
      </c>
      <c r="E65" s="103">
        <f t="shared" si="3"/>
        <v>98.734177215189874</v>
      </c>
      <c r="F65" s="103">
        <f t="shared" si="4"/>
        <v>98.734177215189874</v>
      </c>
      <c r="G65" s="103">
        <f t="shared" si="5"/>
        <v>100.63291139240506</v>
      </c>
      <c r="H65" s="103">
        <f t="shared" si="6"/>
        <v>99.367088607594937</v>
      </c>
      <c r="I65" s="103">
        <f t="shared" si="7"/>
        <v>98.734177215189874</v>
      </c>
      <c r="J65" s="103" t="str">
        <f t="shared" si="8"/>
        <v/>
      </c>
      <c r="K65" s="9"/>
      <c r="L65" s="11"/>
      <c r="M65" s="11"/>
      <c r="N65" s="11"/>
      <c r="O65" s="11"/>
      <c r="P65" s="11"/>
      <c r="Q65" s="11"/>
      <c r="R65" s="11"/>
      <c r="T65" s="4"/>
      <c r="U65" s="5"/>
      <c r="V65" s="5"/>
      <c r="W65" s="5"/>
      <c r="X65" s="5"/>
      <c r="Y65" s="5"/>
      <c r="Z65" s="5"/>
      <c r="AA65" s="5"/>
      <c r="AB65" s="5"/>
      <c r="AC65" s="4"/>
    </row>
    <row r="66" spans="1:29" ht="15.75" x14ac:dyDescent="0.25">
      <c r="A66" s="90">
        <v>3</v>
      </c>
      <c r="B66" s="103">
        <f t="shared" si="0"/>
        <v>100</v>
      </c>
      <c r="C66" s="103">
        <f t="shared" si="1"/>
        <v>100.42372881355932</v>
      </c>
      <c r="D66" s="103">
        <f t="shared" si="2"/>
        <v>100.42372881355932</v>
      </c>
      <c r="E66" s="103">
        <f t="shared" si="3"/>
        <v>97.669491525423723</v>
      </c>
      <c r="F66" s="103">
        <f t="shared" si="4"/>
        <v>95.33898305084746</v>
      </c>
      <c r="G66" s="103">
        <f t="shared" si="5"/>
        <v>98.093220338983059</v>
      </c>
      <c r="H66" s="103">
        <f t="shared" si="6"/>
        <v>98.940677966101703</v>
      </c>
      <c r="I66" s="103">
        <f t="shared" si="7"/>
        <v>98.728813559322035</v>
      </c>
      <c r="J66" s="103" t="str">
        <f t="shared" si="8"/>
        <v/>
      </c>
      <c r="K66" s="9"/>
      <c r="L66" s="11"/>
      <c r="M66" s="11"/>
      <c r="N66" s="11"/>
      <c r="O66" s="11"/>
      <c r="P66" s="11"/>
      <c r="Q66" s="11"/>
      <c r="R66" s="11"/>
      <c r="T66" s="4"/>
      <c r="U66" s="5"/>
      <c r="V66" s="5"/>
      <c r="W66" s="5"/>
      <c r="X66" s="5"/>
      <c r="Y66" s="5"/>
      <c r="Z66" s="5"/>
      <c r="AA66" s="5"/>
      <c r="AB66" s="5"/>
      <c r="AC66" s="4"/>
    </row>
    <row r="67" spans="1:29" ht="15.75" x14ac:dyDescent="0.25">
      <c r="A67" s="90">
        <v>4</v>
      </c>
      <c r="B67" s="103">
        <f t="shared" si="0"/>
        <v>100</v>
      </c>
      <c r="C67" s="103">
        <f t="shared" si="1"/>
        <v>100</v>
      </c>
      <c r="D67" s="103">
        <f t="shared" si="2"/>
        <v>100</v>
      </c>
      <c r="E67" s="103">
        <f t="shared" si="3"/>
        <v>97.560975609756099</v>
      </c>
      <c r="F67" s="103">
        <f t="shared" si="4"/>
        <v>95.121951219512198</v>
      </c>
      <c r="G67" s="103">
        <f t="shared" si="5"/>
        <v>95.121951219512198</v>
      </c>
      <c r="H67" s="103">
        <f t="shared" si="6"/>
        <v>97.560975609756099</v>
      </c>
      <c r="I67" s="103">
        <f t="shared" si="7"/>
        <v>97.560975609756099</v>
      </c>
      <c r="J67" s="103" t="str">
        <f t="shared" si="8"/>
        <v/>
      </c>
      <c r="K67" s="9"/>
      <c r="L67" s="11"/>
      <c r="M67" s="11"/>
      <c r="N67" s="11"/>
      <c r="O67" s="11"/>
      <c r="P67" s="11"/>
      <c r="Q67" s="11"/>
      <c r="R67" s="11"/>
      <c r="T67" s="4"/>
      <c r="U67" s="5"/>
      <c r="V67" s="5"/>
      <c r="W67" s="5"/>
      <c r="X67" s="5"/>
      <c r="Y67" s="5"/>
      <c r="Z67" s="5"/>
      <c r="AA67" s="5"/>
      <c r="AB67" s="5"/>
      <c r="AC67" s="4"/>
    </row>
    <row r="68" spans="1:29" ht="15.75" x14ac:dyDescent="0.25">
      <c r="A68" s="90">
        <v>5</v>
      </c>
      <c r="B68" s="103">
        <f t="shared" si="0"/>
        <v>100</v>
      </c>
      <c r="C68" s="103">
        <f t="shared" si="1"/>
        <v>96.875</v>
      </c>
      <c r="D68" s="103">
        <f t="shared" si="2"/>
        <v>96.875</v>
      </c>
      <c r="E68" s="103">
        <f t="shared" si="3"/>
        <v>95.3125</v>
      </c>
      <c r="F68" s="103">
        <f t="shared" si="4"/>
        <v>95.3125</v>
      </c>
      <c r="G68" s="103">
        <f t="shared" si="5"/>
        <v>95.3125</v>
      </c>
      <c r="H68" s="103">
        <f t="shared" si="6"/>
        <v>95.3125</v>
      </c>
      <c r="I68" s="103">
        <f t="shared" si="7"/>
        <v>92.1875</v>
      </c>
      <c r="J68" s="103" t="str">
        <f t="shared" si="8"/>
        <v/>
      </c>
      <c r="K68" s="9"/>
      <c r="L68" s="7"/>
      <c r="M68" s="7"/>
      <c r="N68" s="7"/>
      <c r="O68" s="7"/>
      <c r="P68" s="7"/>
      <c r="Q68" s="7"/>
      <c r="R68" s="7"/>
      <c r="T68" s="4"/>
      <c r="U68" s="5"/>
      <c r="V68" s="5"/>
      <c r="W68" s="5"/>
      <c r="X68" s="5"/>
      <c r="Y68" s="5"/>
      <c r="Z68" s="5"/>
      <c r="AA68" s="5"/>
      <c r="AB68" s="5"/>
      <c r="AC68" s="4"/>
    </row>
    <row r="69" spans="1:29" ht="15.75" x14ac:dyDescent="0.25">
      <c r="A69" s="90">
        <v>6</v>
      </c>
      <c r="B69" s="103">
        <f t="shared" si="0"/>
        <v>100</v>
      </c>
      <c r="C69" s="103">
        <f t="shared" si="1"/>
        <v>100</v>
      </c>
      <c r="D69" s="103">
        <f t="shared" si="2"/>
        <v>97.701149425287355</v>
      </c>
      <c r="E69" s="103">
        <f t="shared" si="3"/>
        <v>97.701149425287355</v>
      </c>
      <c r="F69" s="103">
        <f t="shared" si="4"/>
        <v>96.551724137931032</v>
      </c>
      <c r="G69" s="103">
        <f t="shared" si="5"/>
        <v>97.701149425287355</v>
      </c>
      <c r="H69" s="103">
        <f t="shared" si="6"/>
        <v>96.551724137931032</v>
      </c>
      <c r="I69" s="103">
        <f t="shared" si="7"/>
        <v>93.103448275862064</v>
      </c>
      <c r="J69" s="103" t="str">
        <f t="shared" si="8"/>
        <v/>
      </c>
      <c r="K69" s="9"/>
      <c r="L69" s="7"/>
      <c r="M69" s="7"/>
      <c r="N69" s="7"/>
      <c r="O69" s="7"/>
      <c r="P69" s="7"/>
      <c r="Q69" s="7"/>
      <c r="R69" s="7"/>
      <c r="T69" s="4"/>
      <c r="U69" s="5"/>
      <c r="V69" s="5"/>
      <c r="W69" s="5"/>
      <c r="X69" s="5"/>
      <c r="Y69" s="5"/>
      <c r="Z69" s="5"/>
      <c r="AA69" s="5"/>
      <c r="AB69" s="5"/>
      <c r="AC69" s="4"/>
    </row>
    <row r="70" spans="1:29" ht="15.75" x14ac:dyDescent="0.25">
      <c r="A70" s="90">
        <v>7</v>
      </c>
      <c r="B70" s="103">
        <f t="shared" si="0"/>
        <v>100</v>
      </c>
      <c r="C70" s="103">
        <f t="shared" si="1"/>
        <v>97.560975609756099</v>
      </c>
      <c r="D70" s="103">
        <f t="shared" si="2"/>
        <v>97.560975609756099</v>
      </c>
      <c r="E70" s="103">
        <f t="shared" si="3"/>
        <v>97.560975609756099</v>
      </c>
      <c r="F70" s="103">
        <f t="shared" si="4"/>
        <v>97.560975609756099</v>
      </c>
      <c r="G70" s="103">
        <f t="shared" si="5"/>
        <v>97.560975609756099</v>
      </c>
      <c r="H70" s="103">
        <f t="shared" si="6"/>
        <v>95.121951219512198</v>
      </c>
      <c r="I70" s="103">
        <f t="shared" si="7"/>
        <v>97.560975609756099</v>
      </c>
      <c r="J70" s="103" t="str">
        <f t="shared" si="8"/>
        <v/>
      </c>
      <c r="K70" s="9"/>
      <c r="L70" s="7"/>
      <c r="M70" s="7"/>
      <c r="N70" s="7"/>
      <c r="O70" s="7"/>
      <c r="P70" s="7"/>
      <c r="Q70" s="7"/>
      <c r="R70" s="7"/>
      <c r="T70" s="4"/>
      <c r="U70" s="5"/>
      <c r="V70" s="5"/>
      <c r="W70" s="5"/>
      <c r="X70" s="5"/>
      <c r="Y70" s="5"/>
      <c r="Z70" s="5"/>
      <c r="AA70" s="5"/>
      <c r="AB70" s="5"/>
      <c r="AC70" s="4"/>
    </row>
    <row r="71" spans="1:29" ht="15.75" x14ac:dyDescent="0.25">
      <c r="A71" s="90">
        <v>8</v>
      </c>
      <c r="B71" s="103">
        <f t="shared" si="0"/>
        <v>100</v>
      </c>
      <c r="C71" s="103">
        <f t="shared" si="1"/>
        <v>105</v>
      </c>
      <c r="D71" s="103">
        <f t="shared" si="2"/>
        <v>100</v>
      </c>
      <c r="E71" s="103">
        <f t="shared" si="3"/>
        <v>100</v>
      </c>
      <c r="F71" s="103">
        <f t="shared" si="4"/>
        <v>100</v>
      </c>
      <c r="G71" s="103">
        <f t="shared" si="5"/>
        <v>100</v>
      </c>
      <c r="H71" s="103">
        <f t="shared" si="6"/>
        <v>95</v>
      </c>
      <c r="I71" s="103">
        <f t="shared" si="7"/>
        <v>100</v>
      </c>
      <c r="J71" s="103" t="str">
        <f t="shared" si="8"/>
        <v/>
      </c>
      <c r="K71" s="9"/>
      <c r="L71" s="7"/>
      <c r="M71" s="7"/>
      <c r="N71" s="7"/>
      <c r="O71" s="7"/>
      <c r="P71" s="7"/>
      <c r="Q71" s="7"/>
      <c r="R71" s="7"/>
      <c r="T71" s="4"/>
      <c r="U71" s="5"/>
      <c r="V71" s="5"/>
      <c r="W71" s="5"/>
      <c r="X71" s="5"/>
      <c r="Y71" s="5"/>
      <c r="Z71" s="5"/>
      <c r="AA71" s="5"/>
      <c r="AB71" s="5"/>
      <c r="AC71" s="4"/>
    </row>
    <row r="72" spans="1:29" ht="15.75" x14ac:dyDescent="0.25">
      <c r="A72" s="90">
        <v>9</v>
      </c>
      <c r="B72" s="103">
        <f t="shared" si="0"/>
        <v>100</v>
      </c>
      <c r="C72" s="103">
        <f t="shared" si="1"/>
        <v>99.726027397260282</v>
      </c>
      <c r="D72" s="103">
        <f t="shared" si="2"/>
        <v>99.452054794520549</v>
      </c>
      <c r="E72" s="103">
        <f t="shared" si="3"/>
        <v>97.808219178082183</v>
      </c>
      <c r="F72" s="103">
        <f t="shared" si="4"/>
        <v>95.890410958904098</v>
      </c>
      <c r="G72" s="103">
        <f t="shared" si="5"/>
        <v>99.452054794520549</v>
      </c>
      <c r="H72" s="103">
        <f t="shared" si="6"/>
        <v>96.438356164383563</v>
      </c>
      <c r="I72" s="103">
        <f t="shared" si="7"/>
        <v>95.61643835616438</v>
      </c>
      <c r="J72" s="103" t="str">
        <f t="shared" si="8"/>
        <v/>
      </c>
      <c r="K72" s="9"/>
      <c r="L72" s="7"/>
      <c r="M72" s="7"/>
      <c r="N72" s="7"/>
      <c r="O72" s="7"/>
      <c r="P72" s="7"/>
      <c r="Q72" s="7"/>
      <c r="R72" s="7"/>
      <c r="T72" s="4"/>
      <c r="U72" s="5"/>
      <c r="V72" s="5"/>
      <c r="W72" s="5"/>
      <c r="X72" s="5"/>
      <c r="Y72" s="5"/>
      <c r="Z72" s="5"/>
      <c r="AA72" s="5"/>
      <c r="AB72" s="5"/>
      <c r="AC72" s="4"/>
    </row>
    <row r="73" spans="1:29" ht="15.75" x14ac:dyDescent="0.25">
      <c r="A73" s="90">
        <v>10</v>
      </c>
      <c r="B73" s="103">
        <f t="shared" si="0"/>
        <v>100</v>
      </c>
      <c r="C73" s="103">
        <f t="shared" si="1"/>
        <v>97.470039946737685</v>
      </c>
      <c r="D73" s="103">
        <f t="shared" si="2"/>
        <v>97.336884154460719</v>
      </c>
      <c r="E73" s="103">
        <f t="shared" si="3"/>
        <v>95.339547270306255</v>
      </c>
      <c r="F73" s="103">
        <f t="shared" si="4"/>
        <v>96.40479360852197</v>
      </c>
      <c r="G73" s="103">
        <f t="shared" si="5"/>
        <v>95.073235685752337</v>
      </c>
      <c r="H73" s="103">
        <f t="shared" si="6"/>
        <v>94.806924101198405</v>
      </c>
      <c r="I73" s="103">
        <f t="shared" si="7"/>
        <v>94.407456724367506</v>
      </c>
      <c r="J73" s="103" t="str">
        <f t="shared" si="8"/>
        <v/>
      </c>
      <c r="K73" s="9"/>
      <c r="L73" s="7"/>
      <c r="M73" s="7"/>
      <c r="N73" s="7"/>
      <c r="O73" s="7"/>
      <c r="P73" s="7"/>
      <c r="Q73" s="7"/>
      <c r="R73" s="7"/>
      <c r="T73" s="4"/>
      <c r="U73" s="5"/>
      <c r="V73" s="5"/>
      <c r="W73" s="5"/>
      <c r="X73" s="5"/>
      <c r="Y73" s="5"/>
      <c r="Z73" s="5"/>
      <c r="AA73" s="5"/>
      <c r="AB73" s="5"/>
      <c r="AC73" s="4"/>
    </row>
    <row r="74" spans="1:29" ht="15.75" x14ac:dyDescent="0.25">
      <c r="A74" s="90">
        <v>11</v>
      </c>
      <c r="B74" s="103">
        <f t="shared" si="0"/>
        <v>100</v>
      </c>
      <c r="C74" s="103">
        <f t="shared" si="1"/>
        <v>97.368421052631575</v>
      </c>
      <c r="D74" s="103">
        <f t="shared" si="2"/>
        <v>97.368421052631575</v>
      </c>
      <c r="E74" s="103">
        <f t="shared" si="3"/>
        <v>97.368421052631575</v>
      </c>
      <c r="F74" s="103">
        <f t="shared" si="4"/>
        <v>92.10526315789474</v>
      </c>
      <c r="G74" s="103">
        <f t="shared" si="5"/>
        <v>94.73684210526315</v>
      </c>
      <c r="H74" s="103">
        <f t="shared" si="6"/>
        <v>94.73684210526315</v>
      </c>
      <c r="I74" s="103">
        <f t="shared" si="7"/>
        <v>92.10526315789474</v>
      </c>
      <c r="J74" s="103" t="str">
        <f t="shared" ref="J74" si="9">IF((B18&lt;&gt;0)*ISNUMBER(J18),100*(J18/B18),"")</f>
        <v/>
      </c>
      <c r="K74" s="9"/>
      <c r="L74" s="7"/>
      <c r="M74" s="7"/>
      <c r="N74" s="7"/>
      <c r="O74" s="7"/>
      <c r="P74" s="7"/>
      <c r="Q74" s="7"/>
      <c r="R74" s="7"/>
      <c r="T74" s="4"/>
      <c r="U74" s="5"/>
      <c r="V74" s="5"/>
      <c r="W74" s="5"/>
      <c r="X74" s="5"/>
      <c r="Y74" s="5"/>
      <c r="Z74" s="5"/>
      <c r="AA74" s="5"/>
      <c r="AB74" s="5"/>
      <c r="AC74" s="4"/>
    </row>
    <row r="75" spans="1:29" ht="15.75" x14ac:dyDescent="0.25">
      <c r="A75" s="90">
        <v>12</v>
      </c>
      <c r="B75" s="103" t="str">
        <f t="shared" si="0"/>
        <v/>
      </c>
      <c r="C75" s="103" t="str">
        <f t="shared" si="1"/>
        <v/>
      </c>
      <c r="D75" s="103" t="str">
        <f t="shared" si="2"/>
        <v/>
      </c>
      <c r="E75" s="103" t="str">
        <f t="shared" si="3"/>
        <v/>
      </c>
      <c r="F75" s="103" t="str">
        <f t="shared" si="4"/>
        <v/>
      </c>
      <c r="G75" s="103" t="str">
        <f t="shared" si="5"/>
        <v/>
      </c>
      <c r="H75" s="103" t="str">
        <f t="shared" si="6"/>
        <v/>
      </c>
      <c r="I75" s="103" t="str">
        <f t="shared" si="7"/>
        <v/>
      </c>
      <c r="J75" s="103" t="str">
        <f t="shared" ref="J75:J113" si="10">IF((B19&lt;&gt;0)*ISNUMBER(J19),100*(J19/B19),"")</f>
        <v/>
      </c>
      <c r="K75" s="9"/>
      <c r="L75" s="7"/>
      <c r="M75" s="7"/>
      <c r="N75" s="7"/>
      <c r="O75" s="7"/>
      <c r="P75" s="7"/>
      <c r="Q75" s="7"/>
      <c r="R75" s="7"/>
      <c r="T75" s="4"/>
      <c r="U75" s="5"/>
      <c r="V75" s="5"/>
      <c r="W75" s="5"/>
      <c r="X75" s="5"/>
      <c r="Y75" s="5"/>
      <c r="Z75" s="5"/>
      <c r="AA75" s="5"/>
      <c r="AB75" s="5"/>
      <c r="AC75" s="4"/>
    </row>
    <row r="76" spans="1:29" ht="15.75" x14ac:dyDescent="0.25">
      <c r="A76" s="90">
        <v>13</v>
      </c>
      <c r="B76" s="103" t="str">
        <f t="shared" si="0"/>
        <v/>
      </c>
      <c r="C76" s="103" t="str">
        <f t="shared" si="1"/>
        <v/>
      </c>
      <c r="D76" s="103" t="str">
        <f t="shared" si="2"/>
        <v/>
      </c>
      <c r="E76" s="103" t="str">
        <f t="shared" si="3"/>
        <v/>
      </c>
      <c r="F76" s="103" t="str">
        <f t="shared" si="4"/>
        <v/>
      </c>
      <c r="G76" s="103" t="str">
        <f t="shared" si="5"/>
        <v/>
      </c>
      <c r="H76" s="103" t="str">
        <f t="shared" si="6"/>
        <v/>
      </c>
      <c r="I76" s="103" t="str">
        <f t="shared" si="7"/>
        <v/>
      </c>
      <c r="J76" s="103" t="str">
        <f t="shared" si="10"/>
        <v/>
      </c>
      <c r="K76" s="9"/>
      <c r="L76" s="7"/>
      <c r="M76" s="7"/>
      <c r="N76" s="7"/>
      <c r="O76" s="7"/>
      <c r="P76" s="7"/>
      <c r="Q76" s="7"/>
      <c r="R76" s="7"/>
      <c r="T76" s="4"/>
      <c r="U76" s="5"/>
      <c r="V76" s="5"/>
      <c r="W76" s="5"/>
      <c r="X76" s="5"/>
      <c r="Y76" s="5"/>
      <c r="Z76" s="5"/>
      <c r="AA76" s="5"/>
      <c r="AB76" s="5"/>
      <c r="AC76" s="4"/>
    </row>
    <row r="77" spans="1:29" ht="15.75" x14ac:dyDescent="0.25">
      <c r="A77" s="90">
        <v>14</v>
      </c>
      <c r="B77" s="103" t="str">
        <f t="shared" si="0"/>
        <v/>
      </c>
      <c r="C77" s="103" t="str">
        <f t="shared" si="1"/>
        <v/>
      </c>
      <c r="D77" s="103" t="str">
        <f t="shared" si="2"/>
        <v/>
      </c>
      <c r="E77" s="103" t="str">
        <f t="shared" si="3"/>
        <v/>
      </c>
      <c r="F77" s="103" t="str">
        <f t="shared" si="4"/>
        <v/>
      </c>
      <c r="G77" s="103" t="str">
        <f t="shared" si="5"/>
        <v/>
      </c>
      <c r="H77" s="103" t="str">
        <f t="shared" si="6"/>
        <v/>
      </c>
      <c r="I77" s="103" t="str">
        <f t="shared" si="7"/>
        <v/>
      </c>
      <c r="J77" s="103" t="str">
        <f t="shared" si="10"/>
        <v/>
      </c>
      <c r="K77" s="9"/>
      <c r="L77" s="7"/>
      <c r="M77" s="7"/>
      <c r="N77" s="7"/>
      <c r="O77" s="7"/>
      <c r="P77" s="7"/>
      <c r="Q77" s="7"/>
      <c r="R77" s="7"/>
      <c r="T77" s="4"/>
      <c r="U77" s="5"/>
      <c r="V77" s="5"/>
      <c r="W77" s="5"/>
      <c r="X77" s="5"/>
      <c r="Y77" s="5"/>
      <c r="Z77" s="5"/>
      <c r="AA77" s="5"/>
      <c r="AB77" s="5"/>
      <c r="AC77" s="4"/>
    </row>
    <row r="78" spans="1:29" ht="15.75" x14ac:dyDescent="0.25">
      <c r="A78" s="90">
        <v>15</v>
      </c>
      <c r="B78" s="103" t="str">
        <f t="shared" si="0"/>
        <v/>
      </c>
      <c r="C78" s="103" t="str">
        <f t="shared" si="1"/>
        <v/>
      </c>
      <c r="D78" s="103" t="str">
        <f t="shared" si="2"/>
        <v/>
      </c>
      <c r="E78" s="103" t="str">
        <f t="shared" si="3"/>
        <v/>
      </c>
      <c r="F78" s="103" t="str">
        <f t="shared" si="4"/>
        <v/>
      </c>
      <c r="G78" s="103" t="str">
        <f t="shared" si="5"/>
        <v/>
      </c>
      <c r="H78" s="103" t="str">
        <f t="shared" si="6"/>
        <v/>
      </c>
      <c r="I78" s="103" t="str">
        <f t="shared" si="7"/>
        <v/>
      </c>
      <c r="J78" s="103" t="str">
        <f t="shared" si="10"/>
        <v/>
      </c>
      <c r="K78" s="9"/>
      <c r="L78" s="7"/>
      <c r="M78" s="7"/>
      <c r="N78" s="7"/>
      <c r="O78" s="7"/>
      <c r="P78" s="7"/>
      <c r="Q78" s="7"/>
      <c r="R78" s="7"/>
      <c r="T78" s="4"/>
      <c r="U78" s="5"/>
      <c r="V78" s="5"/>
      <c r="W78" s="5"/>
      <c r="X78" s="5"/>
      <c r="Y78" s="5"/>
      <c r="Z78" s="5"/>
      <c r="AA78" s="5"/>
      <c r="AB78" s="5"/>
      <c r="AC78" s="4"/>
    </row>
    <row r="79" spans="1:29" ht="15.75" x14ac:dyDescent="0.25">
      <c r="A79" s="90">
        <v>16</v>
      </c>
      <c r="B79" s="103" t="str">
        <f t="shared" si="0"/>
        <v/>
      </c>
      <c r="C79" s="103" t="str">
        <f t="shared" si="1"/>
        <v/>
      </c>
      <c r="D79" s="103" t="str">
        <f t="shared" si="2"/>
        <v/>
      </c>
      <c r="E79" s="103" t="str">
        <f t="shared" si="3"/>
        <v/>
      </c>
      <c r="F79" s="103" t="str">
        <f t="shared" si="4"/>
        <v/>
      </c>
      <c r="G79" s="103" t="str">
        <f t="shared" si="5"/>
        <v/>
      </c>
      <c r="H79" s="103" t="str">
        <f t="shared" si="6"/>
        <v/>
      </c>
      <c r="I79" s="103" t="str">
        <f t="shared" si="7"/>
        <v/>
      </c>
      <c r="J79" s="103" t="str">
        <f t="shared" si="10"/>
        <v/>
      </c>
      <c r="K79" s="9"/>
      <c r="L79" s="7"/>
      <c r="M79" s="7"/>
      <c r="N79" s="7"/>
      <c r="O79" s="7"/>
      <c r="P79" s="7"/>
      <c r="Q79" s="7"/>
      <c r="R79" s="7"/>
      <c r="T79" s="4"/>
      <c r="U79" s="5"/>
      <c r="V79" s="5"/>
      <c r="W79" s="5"/>
      <c r="X79" s="5"/>
      <c r="Y79" s="5"/>
      <c r="Z79" s="5"/>
      <c r="AA79" s="5"/>
      <c r="AB79" s="5"/>
      <c r="AC79" s="4"/>
    </row>
    <row r="80" spans="1:29" ht="15.75" x14ac:dyDescent="0.25">
      <c r="A80" s="90">
        <v>17</v>
      </c>
      <c r="B80" s="103" t="str">
        <f t="shared" si="0"/>
        <v/>
      </c>
      <c r="C80" s="103" t="str">
        <f t="shared" si="1"/>
        <v/>
      </c>
      <c r="D80" s="103" t="str">
        <f t="shared" si="2"/>
        <v/>
      </c>
      <c r="E80" s="103" t="str">
        <f t="shared" si="3"/>
        <v/>
      </c>
      <c r="F80" s="103" t="str">
        <f t="shared" si="4"/>
        <v/>
      </c>
      <c r="G80" s="103" t="str">
        <f t="shared" si="5"/>
        <v/>
      </c>
      <c r="H80" s="103" t="str">
        <f t="shared" si="6"/>
        <v/>
      </c>
      <c r="I80" s="103" t="str">
        <f t="shared" si="7"/>
        <v/>
      </c>
      <c r="J80" s="103" t="str">
        <f t="shared" si="10"/>
        <v/>
      </c>
      <c r="K80" s="9"/>
      <c r="L80" s="7"/>
      <c r="M80" s="7"/>
      <c r="N80" s="7"/>
      <c r="O80" s="7"/>
      <c r="P80" s="7"/>
      <c r="Q80" s="7"/>
      <c r="R80" s="7"/>
      <c r="T80" s="4"/>
      <c r="U80" s="5"/>
      <c r="V80" s="5"/>
      <c r="W80" s="5"/>
      <c r="X80" s="5"/>
      <c r="Y80" s="5"/>
      <c r="Z80" s="5"/>
      <c r="AA80" s="5"/>
      <c r="AB80" s="5"/>
      <c r="AC80" s="4"/>
    </row>
    <row r="81" spans="1:29" ht="15.75" x14ac:dyDescent="0.25">
      <c r="A81" s="90">
        <v>18</v>
      </c>
      <c r="B81" s="103" t="str">
        <f t="shared" si="0"/>
        <v/>
      </c>
      <c r="C81" s="103" t="str">
        <f t="shared" si="1"/>
        <v/>
      </c>
      <c r="D81" s="103" t="str">
        <f t="shared" si="2"/>
        <v/>
      </c>
      <c r="E81" s="103" t="str">
        <f t="shared" si="3"/>
        <v/>
      </c>
      <c r="F81" s="103" t="str">
        <f t="shared" si="4"/>
        <v/>
      </c>
      <c r="G81" s="103" t="str">
        <f t="shared" si="5"/>
        <v/>
      </c>
      <c r="H81" s="103" t="str">
        <f t="shared" si="6"/>
        <v/>
      </c>
      <c r="I81" s="103" t="str">
        <f t="shared" si="7"/>
        <v/>
      </c>
      <c r="J81" s="103" t="str">
        <f t="shared" si="10"/>
        <v/>
      </c>
      <c r="K81" s="9"/>
      <c r="L81" s="7"/>
      <c r="M81" s="7"/>
      <c r="N81" s="7"/>
      <c r="O81" s="7"/>
      <c r="P81" s="7"/>
      <c r="Q81" s="7"/>
      <c r="R81" s="7"/>
      <c r="T81" s="4"/>
      <c r="U81" s="5"/>
      <c r="V81" s="5"/>
      <c r="W81" s="5"/>
      <c r="X81" s="5"/>
      <c r="Y81" s="5"/>
      <c r="Z81" s="5"/>
      <c r="AA81" s="5"/>
      <c r="AB81" s="5"/>
      <c r="AC81" s="4"/>
    </row>
    <row r="82" spans="1:29" ht="15.75" x14ac:dyDescent="0.25">
      <c r="A82" s="90">
        <v>19</v>
      </c>
      <c r="B82" s="103" t="str">
        <f t="shared" si="0"/>
        <v/>
      </c>
      <c r="C82" s="103" t="str">
        <f t="shared" si="1"/>
        <v/>
      </c>
      <c r="D82" s="103" t="str">
        <f t="shared" si="2"/>
        <v/>
      </c>
      <c r="E82" s="103" t="str">
        <f t="shared" si="3"/>
        <v/>
      </c>
      <c r="F82" s="103" t="str">
        <f t="shared" si="4"/>
        <v/>
      </c>
      <c r="G82" s="103" t="str">
        <f t="shared" si="5"/>
        <v/>
      </c>
      <c r="H82" s="103" t="str">
        <f t="shared" si="6"/>
        <v/>
      </c>
      <c r="I82" s="103" t="str">
        <f t="shared" si="7"/>
        <v/>
      </c>
      <c r="J82" s="103" t="str">
        <f t="shared" si="10"/>
        <v/>
      </c>
      <c r="K82" s="9"/>
      <c r="L82" s="7"/>
      <c r="M82" s="7"/>
      <c r="N82" s="7"/>
      <c r="O82" s="7"/>
      <c r="P82" s="7"/>
      <c r="Q82" s="7"/>
      <c r="R82" s="7"/>
      <c r="T82" s="4"/>
      <c r="U82" s="5"/>
      <c r="V82" s="5"/>
      <c r="W82" s="5"/>
      <c r="X82" s="5"/>
      <c r="Y82" s="5"/>
      <c r="Z82" s="5"/>
      <c r="AA82" s="5"/>
      <c r="AB82" s="5"/>
      <c r="AC82" s="4"/>
    </row>
    <row r="83" spans="1:29" ht="15.75" x14ac:dyDescent="0.25">
      <c r="A83" s="90">
        <v>20</v>
      </c>
      <c r="B83" s="103" t="str">
        <f t="shared" si="0"/>
        <v/>
      </c>
      <c r="C83" s="103" t="str">
        <f t="shared" si="1"/>
        <v/>
      </c>
      <c r="D83" s="103" t="str">
        <f t="shared" si="2"/>
        <v/>
      </c>
      <c r="E83" s="103" t="str">
        <f t="shared" si="3"/>
        <v/>
      </c>
      <c r="F83" s="103" t="str">
        <f t="shared" si="4"/>
        <v/>
      </c>
      <c r="G83" s="103" t="str">
        <f t="shared" si="5"/>
        <v/>
      </c>
      <c r="H83" s="103" t="str">
        <f t="shared" si="6"/>
        <v/>
      </c>
      <c r="I83" s="103" t="str">
        <f t="shared" si="7"/>
        <v/>
      </c>
      <c r="J83" s="103" t="str">
        <f t="shared" si="10"/>
        <v/>
      </c>
      <c r="K83" s="9"/>
      <c r="L83" s="7"/>
      <c r="M83" s="7"/>
      <c r="N83" s="7"/>
      <c r="O83" s="7"/>
      <c r="P83" s="7"/>
      <c r="Q83" s="7"/>
      <c r="R83" s="7"/>
      <c r="T83" s="4"/>
      <c r="U83" s="5"/>
      <c r="V83" s="5"/>
      <c r="W83" s="5"/>
      <c r="X83" s="5"/>
      <c r="Y83" s="5"/>
      <c r="Z83" s="5"/>
      <c r="AA83" s="5"/>
      <c r="AB83" s="5"/>
      <c r="AC83" s="4"/>
    </row>
    <row r="84" spans="1:29" ht="15.75" x14ac:dyDescent="0.25">
      <c r="A84" s="90">
        <v>21</v>
      </c>
      <c r="B84" s="103" t="str">
        <f t="shared" si="0"/>
        <v/>
      </c>
      <c r="C84" s="103" t="str">
        <f t="shared" si="1"/>
        <v/>
      </c>
      <c r="D84" s="103" t="str">
        <f t="shared" si="2"/>
        <v/>
      </c>
      <c r="E84" s="103" t="str">
        <f t="shared" si="3"/>
        <v/>
      </c>
      <c r="F84" s="103" t="str">
        <f t="shared" si="4"/>
        <v/>
      </c>
      <c r="G84" s="103" t="str">
        <f t="shared" si="5"/>
        <v/>
      </c>
      <c r="H84" s="103" t="str">
        <f t="shared" si="6"/>
        <v/>
      </c>
      <c r="I84" s="103" t="str">
        <f t="shared" si="7"/>
        <v/>
      </c>
      <c r="J84" s="103" t="str">
        <f t="shared" si="10"/>
        <v/>
      </c>
      <c r="K84" s="9"/>
      <c r="L84" s="7"/>
      <c r="M84" s="7"/>
      <c r="N84" s="7"/>
      <c r="O84" s="7"/>
      <c r="P84" s="7"/>
      <c r="Q84" s="7"/>
      <c r="R84" s="7"/>
      <c r="T84" s="4"/>
      <c r="U84" s="5"/>
      <c r="V84" s="5"/>
      <c r="W84" s="5"/>
      <c r="X84" s="5"/>
      <c r="Y84" s="5"/>
      <c r="Z84" s="5"/>
      <c r="AA84" s="5"/>
      <c r="AB84" s="5"/>
      <c r="AC84" s="4"/>
    </row>
    <row r="85" spans="1:29" ht="15.75" x14ac:dyDescent="0.25">
      <c r="A85" s="90">
        <v>22</v>
      </c>
      <c r="B85" s="103" t="str">
        <f t="shared" si="0"/>
        <v/>
      </c>
      <c r="C85" s="103" t="str">
        <f t="shared" si="1"/>
        <v/>
      </c>
      <c r="D85" s="103" t="str">
        <f t="shared" si="2"/>
        <v/>
      </c>
      <c r="E85" s="103" t="str">
        <f t="shared" si="3"/>
        <v/>
      </c>
      <c r="F85" s="103" t="str">
        <f t="shared" si="4"/>
        <v/>
      </c>
      <c r="G85" s="103" t="str">
        <f t="shared" si="5"/>
        <v/>
      </c>
      <c r="H85" s="103" t="str">
        <f t="shared" si="6"/>
        <v/>
      </c>
      <c r="I85" s="103" t="str">
        <f t="shared" si="7"/>
        <v/>
      </c>
      <c r="J85" s="103" t="str">
        <f t="shared" si="10"/>
        <v/>
      </c>
      <c r="K85" s="9"/>
      <c r="L85" s="7"/>
      <c r="M85" s="7"/>
      <c r="N85" s="7"/>
      <c r="O85" s="7"/>
      <c r="P85" s="7"/>
      <c r="Q85" s="7"/>
      <c r="R85" s="7"/>
      <c r="T85" s="4"/>
      <c r="U85" s="5"/>
      <c r="V85" s="5"/>
      <c r="W85" s="5"/>
      <c r="X85" s="5"/>
      <c r="Y85" s="5"/>
      <c r="Z85" s="5"/>
      <c r="AA85" s="5"/>
      <c r="AB85" s="5"/>
      <c r="AC85" s="4"/>
    </row>
    <row r="86" spans="1:29" ht="15.75" x14ac:dyDescent="0.25">
      <c r="A86" s="90">
        <v>23</v>
      </c>
      <c r="B86" s="103" t="str">
        <f t="shared" si="0"/>
        <v/>
      </c>
      <c r="C86" s="103" t="str">
        <f t="shared" si="1"/>
        <v/>
      </c>
      <c r="D86" s="103" t="str">
        <f t="shared" si="2"/>
        <v/>
      </c>
      <c r="E86" s="103" t="str">
        <f t="shared" si="3"/>
        <v/>
      </c>
      <c r="F86" s="103" t="str">
        <f t="shared" si="4"/>
        <v/>
      </c>
      <c r="G86" s="103" t="str">
        <f t="shared" si="5"/>
        <v/>
      </c>
      <c r="H86" s="103" t="str">
        <f t="shared" si="6"/>
        <v/>
      </c>
      <c r="I86" s="103" t="str">
        <f t="shared" si="7"/>
        <v/>
      </c>
      <c r="J86" s="103" t="str">
        <f t="shared" si="10"/>
        <v/>
      </c>
      <c r="K86" s="9"/>
      <c r="L86" s="7"/>
      <c r="M86" s="7"/>
      <c r="N86" s="7"/>
      <c r="O86" s="7"/>
      <c r="P86" s="7"/>
      <c r="Q86" s="7"/>
      <c r="R86" s="7"/>
      <c r="T86" s="4"/>
      <c r="U86" s="5"/>
      <c r="V86" s="5"/>
      <c r="W86" s="5"/>
      <c r="X86" s="5"/>
      <c r="Y86" s="5"/>
      <c r="Z86" s="5"/>
      <c r="AA86" s="5"/>
      <c r="AB86" s="5"/>
      <c r="AC86" s="4"/>
    </row>
    <row r="87" spans="1:29" ht="15.75" x14ac:dyDescent="0.25">
      <c r="A87" s="90">
        <v>24</v>
      </c>
      <c r="B87" s="103" t="str">
        <f t="shared" si="0"/>
        <v/>
      </c>
      <c r="C87" s="103" t="str">
        <f t="shared" si="1"/>
        <v/>
      </c>
      <c r="D87" s="103" t="str">
        <f t="shared" si="2"/>
        <v/>
      </c>
      <c r="E87" s="103" t="str">
        <f t="shared" si="3"/>
        <v/>
      </c>
      <c r="F87" s="103" t="str">
        <f t="shared" si="4"/>
        <v/>
      </c>
      <c r="G87" s="103" t="str">
        <f t="shared" si="5"/>
        <v/>
      </c>
      <c r="H87" s="103" t="str">
        <f t="shared" si="6"/>
        <v/>
      </c>
      <c r="I87" s="103" t="str">
        <f t="shared" si="7"/>
        <v/>
      </c>
      <c r="J87" s="103" t="str">
        <f t="shared" si="10"/>
        <v/>
      </c>
      <c r="K87" s="9"/>
      <c r="L87" s="7"/>
      <c r="M87" s="7"/>
      <c r="N87" s="7"/>
      <c r="O87" s="7"/>
      <c r="P87" s="7"/>
      <c r="Q87" s="7"/>
      <c r="R87" s="7"/>
      <c r="T87" s="4"/>
      <c r="U87" s="5"/>
      <c r="V87" s="5"/>
      <c r="W87" s="5"/>
      <c r="X87" s="5"/>
      <c r="Y87" s="5"/>
      <c r="Z87" s="5"/>
      <c r="AA87" s="5"/>
      <c r="AB87" s="5"/>
      <c r="AC87" s="4"/>
    </row>
    <row r="88" spans="1:29" ht="15.75" x14ac:dyDescent="0.25">
      <c r="A88" s="90">
        <v>25</v>
      </c>
      <c r="B88" s="103" t="str">
        <f t="shared" si="0"/>
        <v/>
      </c>
      <c r="C88" s="103" t="str">
        <f t="shared" si="1"/>
        <v/>
      </c>
      <c r="D88" s="103" t="str">
        <f t="shared" si="2"/>
        <v/>
      </c>
      <c r="E88" s="103" t="str">
        <f t="shared" si="3"/>
        <v/>
      </c>
      <c r="F88" s="103" t="str">
        <f t="shared" si="4"/>
        <v/>
      </c>
      <c r="G88" s="103" t="str">
        <f t="shared" si="5"/>
        <v/>
      </c>
      <c r="H88" s="103" t="str">
        <f t="shared" si="6"/>
        <v/>
      </c>
      <c r="I88" s="103" t="str">
        <f t="shared" si="7"/>
        <v/>
      </c>
      <c r="J88" s="103" t="str">
        <f t="shared" si="10"/>
        <v/>
      </c>
      <c r="K88" s="9"/>
      <c r="L88" s="7"/>
      <c r="M88" s="7"/>
      <c r="N88" s="7"/>
      <c r="O88" s="7"/>
      <c r="P88" s="7"/>
      <c r="Q88" s="7"/>
      <c r="R88" s="7"/>
      <c r="T88" s="4"/>
      <c r="U88" s="5"/>
      <c r="V88" s="5"/>
      <c r="W88" s="5"/>
      <c r="X88" s="5"/>
      <c r="Y88" s="5"/>
      <c r="Z88" s="5"/>
      <c r="AA88" s="5"/>
      <c r="AB88" s="5"/>
      <c r="AC88" s="4"/>
    </row>
    <row r="89" spans="1:29" ht="15.75" x14ac:dyDescent="0.25">
      <c r="A89" s="90">
        <v>26</v>
      </c>
      <c r="B89" s="103" t="str">
        <f t="shared" si="0"/>
        <v/>
      </c>
      <c r="C89" s="103" t="str">
        <f t="shared" si="1"/>
        <v/>
      </c>
      <c r="D89" s="103" t="str">
        <f t="shared" si="2"/>
        <v/>
      </c>
      <c r="E89" s="103" t="str">
        <f t="shared" si="3"/>
        <v/>
      </c>
      <c r="F89" s="103" t="str">
        <f t="shared" si="4"/>
        <v/>
      </c>
      <c r="G89" s="103" t="str">
        <f t="shared" si="5"/>
        <v/>
      </c>
      <c r="H89" s="103" t="str">
        <f t="shared" si="6"/>
        <v/>
      </c>
      <c r="I89" s="103" t="str">
        <f t="shared" si="7"/>
        <v/>
      </c>
      <c r="J89" s="103" t="str">
        <f t="shared" si="10"/>
        <v/>
      </c>
      <c r="K89" s="9"/>
      <c r="L89" s="7"/>
      <c r="M89" s="7"/>
      <c r="N89" s="7"/>
      <c r="O89" s="7"/>
      <c r="P89" s="7"/>
      <c r="Q89" s="7"/>
      <c r="R89" s="7"/>
      <c r="T89" s="4"/>
      <c r="U89" s="5"/>
      <c r="V89" s="5"/>
      <c r="W89" s="5"/>
      <c r="X89" s="5"/>
      <c r="Y89" s="5"/>
      <c r="Z89" s="5"/>
      <c r="AA89" s="5"/>
      <c r="AB89" s="5"/>
      <c r="AC89" s="4"/>
    </row>
    <row r="90" spans="1:29" ht="15.75" x14ac:dyDescent="0.25">
      <c r="A90" s="90">
        <v>27</v>
      </c>
      <c r="B90" s="103" t="str">
        <f t="shared" si="0"/>
        <v/>
      </c>
      <c r="C90" s="103" t="str">
        <f t="shared" si="1"/>
        <v/>
      </c>
      <c r="D90" s="103" t="str">
        <f t="shared" si="2"/>
        <v/>
      </c>
      <c r="E90" s="103" t="str">
        <f t="shared" si="3"/>
        <v/>
      </c>
      <c r="F90" s="103" t="str">
        <f t="shared" si="4"/>
        <v/>
      </c>
      <c r="G90" s="103" t="str">
        <f t="shared" si="5"/>
        <v/>
      </c>
      <c r="H90" s="103" t="str">
        <f t="shared" si="6"/>
        <v/>
      </c>
      <c r="I90" s="103" t="str">
        <f t="shared" si="7"/>
        <v/>
      </c>
      <c r="J90" s="103" t="str">
        <f t="shared" si="10"/>
        <v/>
      </c>
      <c r="K90" s="9"/>
      <c r="L90" s="7"/>
      <c r="M90" s="7"/>
      <c r="N90" s="7"/>
      <c r="O90" s="7"/>
      <c r="P90" s="7"/>
      <c r="Q90" s="7"/>
      <c r="R90" s="7"/>
      <c r="T90" s="4"/>
      <c r="U90" s="5"/>
      <c r="V90" s="5"/>
      <c r="W90" s="5"/>
      <c r="X90" s="5"/>
      <c r="Y90" s="5"/>
      <c r="Z90" s="5"/>
      <c r="AA90" s="5"/>
      <c r="AB90" s="5"/>
      <c r="AC90" s="4"/>
    </row>
    <row r="91" spans="1:29" ht="15.75" x14ac:dyDescent="0.25">
      <c r="A91" s="90">
        <v>28</v>
      </c>
      <c r="B91" s="103" t="str">
        <f t="shared" si="0"/>
        <v/>
      </c>
      <c r="C91" s="103" t="str">
        <f t="shared" si="1"/>
        <v/>
      </c>
      <c r="D91" s="103" t="str">
        <f t="shared" si="2"/>
        <v/>
      </c>
      <c r="E91" s="103" t="str">
        <f t="shared" si="3"/>
        <v/>
      </c>
      <c r="F91" s="103" t="str">
        <f t="shared" si="4"/>
        <v/>
      </c>
      <c r="G91" s="103" t="str">
        <f t="shared" si="5"/>
        <v/>
      </c>
      <c r="H91" s="103" t="str">
        <f t="shared" si="6"/>
        <v/>
      </c>
      <c r="I91" s="103" t="str">
        <f t="shared" si="7"/>
        <v/>
      </c>
      <c r="J91" s="103" t="str">
        <f t="shared" si="10"/>
        <v/>
      </c>
      <c r="K91" s="9"/>
      <c r="L91" s="7"/>
      <c r="M91" s="7"/>
      <c r="N91" s="7"/>
      <c r="O91" s="7"/>
      <c r="P91" s="7"/>
      <c r="Q91" s="7"/>
      <c r="R91" s="7"/>
      <c r="T91" s="4"/>
      <c r="U91" s="5"/>
      <c r="V91" s="5"/>
      <c r="W91" s="5"/>
      <c r="X91" s="5"/>
      <c r="Y91" s="5"/>
      <c r="Z91" s="5"/>
      <c r="AA91" s="5"/>
      <c r="AB91" s="5"/>
      <c r="AC91" s="4"/>
    </row>
    <row r="92" spans="1:29" ht="15.75" x14ac:dyDescent="0.25">
      <c r="A92" s="90">
        <v>29</v>
      </c>
      <c r="B92" s="103" t="str">
        <f t="shared" si="0"/>
        <v/>
      </c>
      <c r="C92" s="103" t="str">
        <f t="shared" si="1"/>
        <v/>
      </c>
      <c r="D92" s="103" t="str">
        <f t="shared" si="2"/>
        <v/>
      </c>
      <c r="E92" s="103" t="str">
        <f t="shared" si="3"/>
        <v/>
      </c>
      <c r="F92" s="103" t="str">
        <f t="shared" si="4"/>
        <v/>
      </c>
      <c r="G92" s="103" t="str">
        <f t="shared" si="5"/>
        <v/>
      </c>
      <c r="H92" s="103" t="str">
        <f t="shared" si="6"/>
        <v/>
      </c>
      <c r="I92" s="103" t="str">
        <f t="shared" si="7"/>
        <v/>
      </c>
      <c r="J92" s="103" t="str">
        <f t="shared" si="10"/>
        <v/>
      </c>
      <c r="K92" s="9"/>
      <c r="L92" s="7"/>
      <c r="M92" s="7"/>
      <c r="N92" s="7"/>
      <c r="O92" s="7"/>
      <c r="P92" s="7"/>
      <c r="Q92" s="7"/>
      <c r="R92" s="7"/>
      <c r="T92" s="4"/>
      <c r="U92" s="5"/>
      <c r="V92" s="5"/>
      <c r="W92" s="5"/>
      <c r="X92" s="5"/>
      <c r="Y92" s="5"/>
      <c r="Z92" s="5"/>
      <c r="AA92" s="5"/>
      <c r="AB92" s="5"/>
      <c r="AC92" s="4"/>
    </row>
    <row r="93" spans="1:29" ht="15.75" x14ac:dyDescent="0.25">
      <c r="A93" s="90">
        <v>30</v>
      </c>
      <c r="B93" s="103" t="str">
        <f t="shared" si="0"/>
        <v/>
      </c>
      <c r="C93" s="103" t="str">
        <f t="shared" si="1"/>
        <v/>
      </c>
      <c r="D93" s="103" t="str">
        <f t="shared" si="2"/>
        <v/>
      </c>
      <c r="E93" s="103" t="str">
        <f t="shared" si="3"/>
        <v/>
      </c>
      <c r="F93" s="103" t="str">
        <f t="shared" si="4"/>
        <v/>
      </c>
      <c r="G93" s="103" t="str">
        <f t="shared" si="5"/>
        <v/>
      </c>
      <c r="H93" s="103" t="str">
        <f t="shared" si="6"/>
        <v/>
      </c>
      <c r="I93" s="103" t="str">
        <f t="shared" si="7"/>
        <v/>
      </c>
      <c r="J93" s="103" t="str">
        <f t="shared" si="10"/>
        <v/>
      </c>
      <c r="K93" s="9"/>
      <c r="L93" s="7"/>
      <c r="M93" s="7"/>
      <c r="N93" s="7"/>
      <c r="O93" s="7"/>
      <c r="P93" s="7"/>
      <c r="Q93" s="7"/>
      <c r="R93" s="7"/>
      <c r="T93" s="4"/>
      <c r="U93" s="5"/>
      <c r="V93" s="5"/>
      <c r="W93" s="5"/>
      <c r="X93" s="5"/>
      <c r="Y93" s="5"/>
      <c r="Z93" s="5"/>
      <c r="AA93" s="5"/>
      <c r="AB93" s="5"/>
      <c r="AC93" s="4"/>
    </row>
    <row r="94" spans="1:29" ht="15.75" x14ac:dyDescent="0.25">
      <c r="A94" s="90">
        <v>31</v>
      </c>
      <c r="B94" s="103" t="str">
        <f t="shared" si="0"/>
        <v/>
      </c>
      <c r="C94" s="103" t="str">
        <f t="shared" si="1"/>
        <v/>
      </c>
      <c r="D94" s="103" t="str">
        <f t="shared" si="2"/>
        <v/>
      </c>
      <c r="E94" s="103" t="str">
        <f t="shared" si="3"/>
        <v/>
      </c>
      <c r="F94" s="103" t="str">
        <f t="shared" si="4"/>
        <v/>
      </c>
      <c r="G94" s="103" t="str">
        <f t="shared" si="5"/>
        <v/>
      </c>
      <c r="H94" s="103" t="str">
        <f t="shared" si="6"/>
        <v/>
      </c>
      <c r="I94" s="103" t="str">
        <f t="shared" si="7"/>
        <v/>
      </c>
      <c r="J94" s="103" t="str">
        <f t="shared" si="10"/>
        <v/>
      </c>
      <c r="K94" s="9"/>
      <c r="L94" s="7"/>
      <c r="M94" s="7"/>
      <c r="N94" s="7"/>
      <c r="O94" s="7"/>
      <c r="P94" s="7"/>
      <c r="Q94" s="7"/>
      <c r="R94" s="7"/>
      <c r="T94" s="4"/>
      <c r="U94" s="5"/>
      <c r="V94" s="5"/>
      <c r="W94" s="5"/>
      <c r="X94" s="5"/>
      <c r="Y94" s="5"/>
      <c r="Z94" s="5"/>
      <c r="AA94" s="5"/>
      <c r="AB94" s="5"/>
      <c r="AC94" s="4"/>
    </row>
    <row r="95" spans="1:29" ht="15.75" x14ac:dyDescent="0.25">
      <c r="A95" s="90">
        <v>32</v>
      </c>
      <c r="B95" s="103" t="str">
        <f t="shared" si="0"/>
        <v/>
      </c>
      <c r="C95" s="103" t="str">
        <f t="shared" si="1"/>
        <v/>
      </c>
      <c r="D95" s="103" t="str">
        <f t="shared" si="2"/>
        <v/>
      </c>
      <c r="E95" s="103" t="str">
        <f t="shared" si="3"/>
        <v/>
      </c>
      <c r="F95" s="103" t="str">
        <f t="shared" si="4"/>
        <v/>
      </c>
      <c r="G95" s="103" t="str">
        <f t="shared" si="5"/>
        <v/>
      </c>
      <c r="H95" s="103" t="str">
        <f t="shared" si="6"/>
        <v/>
      </c>
      <c r="I95" s="103" t="str">
        <f t="shared" si="7"/>
        <v/>
      </c>
      <c r="J95" s="103" t="str">
        <f t="shared" si="10"/>
        <v/>
      </c>
      <c r="K95" s="9"/>
      <c r="L95" s="7"/>
      <c r="M95" s="7"/>
      <c r="N95" s="7"/>
      <c r="O95" s="7"/>
      <c r="P95" s="7"/>
      <c r="Q95" s="7"/>
      <c r="R95" s="7"/>
      <c r="T95" s="4"/>
      <c r="U95" s="5"/>
      <c r="V95" s="5"/>
      <c r="W95" s="5"/>
      <c r="X95" s="5"/>
      <c r="Y95" s="5"/>
      <c r="Z95" s="5"/>
      <c r="AA95" s="5"/>
      <c r="AB95" s="5"/>
      <c r="AC95" s="4"/>
    </row>
    <row r="96" spans="1:29" ht="15.75" x14ac:dyDescent="0.25">
      <c r="A96" s="90">
        <v>33</v>
      </c>
      <c r="B96" s="103" t="str">
        <f t="shared" ref="B96:B113" si="11">IF((B40&lt;&gt;0)*ISNUMBER(B40),100*(B40/B40),"")</f>
        <v/>
      </c>
      <c r="C96" s="103" t="str">
        <f t="shared" ref="C96:C113" si="12">IF((B40&lt;&gt;0)*ISNUMBER(C40),100*(C40/B40),"")</f>
        <v/>
      </c>
      <c r="D96" s="103" t="str">
        <f t="shared" ref="D96:D113" si="13">IF((B40&lt;&gt;0)*ISNUMBER(D40),100*(D40/B40),"")</f>
        <v/>
      </c>
      <c r="E96" s="103" t="str">
        <f t="shared" ref="E96:E113" si="14">IF((B40&lt;&gt;0)*ISNUMBER(E40),100*(E40/B40),"")</f>
        <v/>
      </c>
      <c r="F96" s="103" t="str">
        <f t="shared" ref="F96:F113" si="15">IF((B40&lt;&gt;0)*ISNUMBER(F40),100*(F40/B40),"")</f>
        <v/>
      </c>
      <c r="G96" s="103" t="str">
        <f t="shared" ref="G96:G113" si="16">IF((B40&lt;&gt;0)*ISNUMBER(G40),100*(G40/B40),"")</f>
        <v/>
      </c>
      <c r="H96" s="103" t="str">
        <f t="shared" ref="H96:H113" si="17">IF((B40&lt;&gt;0)*ISNUMBER(H40),100*(H40/B40),"")</f>
        <v/>
      </c>
      <c r="I96" s="103" t="str">
        <f t="shared" ref="I96:I113" si="18">IF((B40&lt;&gt;0)*ISNUMBER(I40),100*(I40/B40),"")</f>
        <v/>
      </c>
      <c r="J96" s="103" t="str">
        <f t="shared" si="10"/>
        <v/>
      </c>
      <c r="K96" s="9"/>
      <c r="L96" s="7"/>
      <c r="M96" s="7"/>
      <c r="N96" s="7"/>
      <c r="O96" s="7"/>
      <c r="P96" s="7"/>
      <c r="Q96" s="7"/>
      <c r="R96" s="7"/>
      <c r="T96" s="4"/>
      <c r="U96" s="5"/>
      <c r="V96" s="5"/>
      <c r="W96" s="5"/>
      <c r="X96" s="5"/>
      <c r="Y96" s="5"/>
      <c r="Z96" s="5"/>
      <c r="AA96" s="5"/>
      <c r="AB96" s="5"/>
      <c r="AC96" s="4"/>
    </row>
    <row r="97" spans="1:29" ht="15.75" x14ac:dyDescent="0.25">
      <c r="A97" s="90">
        <v>34</v>
      </c>
      <c r="B97" s="103" t="str">
        <f t="shared" si="11"/>
        <v/>
      </c>
      <c r="C97" s="103" t="str">
        <f t="shared" si="12"/>
        <v/>
      </c>
      <c r="D97" s="103" t="str">
        <f t="shared" si="13"/>
        <v/>
      </c>
      <c r="E97" s="103" t="str">
        <f t="shared" si="14"/>
        <v/>
      </c>
      <c r="F97" s="103" t="str">
        <f t="shared" si="15"/>
        <v/>
      </c>
      <c r="G97" s="103" t="str">
        <f t="shared" si="16"/>
        <v/>
      </c>
      <c r="H97" s="103" t="str">
        <f t="shared" si="17"/>
        <v/>
      </c>
      <c r="I97" s="103" t="str">
        <f t="shared" si="18"/>
        <v/>
      </c>
      <c r="J97" s="103" t="str">
        <f t="shared" si="10"/>
        <v/>
      </c>
      <c r="K97" s="9"/>
      <c r="L97" s="7"/>
      <c r="M97" s="7"/>
      <c r="N97" s="7"/>
      <c r="O97" s="7"/>
      <c r="P97" s="7"/>
      <c r="Q97" s="7"/>
      <c r="R97" s="7"/>
      <c r="T97" s="4"/>
      <c r="U97" s="5"/>
      <c r="V97" s="5"/>
      <c r="W97" s="5"/>
      <c r="X97" s="5"/>
      <c r="Y97" s="5"/>
      <c r="Z97" s="5"/>
      <c r="AA97" s="5"/>
      <c r="AB97" s="5"/>
      <c r="AC97" s="4"/>
    </row>
    <row r="98" spans="1:29" ht="13.5" customHeight="1" x14ac:dyDescent="0.25">
      <c r="A98" s="90">
        <v>35</v>
      </c>
      <c r="B98" s="103" t="str">
        <f t="shared" si="11"/>
        <v/>
      </c>
      <c r="C98" s="103" t="str">
        <f t="shared" si="12"/>
        <v/>
      </c>
      <c r="D98" s="103" t="str">
        <f t="shared" si="13"/>
        <v/>
      </c>
      <c r="E98" s="103" t="str">
        <f t="shared" si="14"/>
        <v/>
      </c>
      <c r="F98" s="103" t="str">
        <f t="shared" si="15"/>
        <v/>
      </c>
      <c r="G98" s="103" t="str">
        <f t="shared" si="16"/>
        <v/>
      </c>
      <c r="H98" s="103" t="str">
        <f t="shared" si="17"/>
        <v/>
      </c>
      <c r="I98" s="103" t="str">
        <f t="shared" si="18"/>
        <v/>
      </c>
      <c r="J98" s="103" t="str">
        <f t="shared" si="10"/>
        <v/>
      </c>
      <c r="K98" s="17"/>
      <c r="L98" s="18"/>
      <c r="M98" s="18"/>
      <c r="N98" s="18"/>
      <c r="O98" s="18"/>
      <c r="P98" s="18"/>
      <c r="Q98" s="18"/>
      <c r="R98" s="18"/>
      <c r="T98" s="4"/>
      <c r="U98" s="5"/>
      <c r="V98" s="5"/>
      <c r="W98" s="5"/>
      <c r="X98" s="5"/>
      <c r="Y98" s="5"/>
      <c r="Z98" s="5"/>
      <c r="AA98" s="5"/>
      <c r="AB98" s="5"/>
      <c r="AC98" s="4"/>
    </row>
    <row r="99" spans="1:29" ht="15.75" x14ac:dyDescent="0.25">
      <c r="A99" s="90">
        <v>36</v>
      </c>
      <c r="B99" s="103" t="str">
        <f t="shared" si="11"/>
        <v/>
      </c>
      <c r="C99" s="103" t="str">
        <f t="shared" si="12"/>
        <v/>
      </c>
      <c r="D99" s="103" t="str">
        <f t="shared" si="13"/>
        <v/>
      </c>
      <c r="E99" s="103" t="str">
        <f t="shared" si="14"/>
        <v/>
      </c>
      <c r="F99" s="103" t="str">
        <f t="shared" si="15"/>
        <v/>
      </c>
      <c r="G99" s="103" t="str">
        <f t="shared" si="16"/>
        <v/>
      </c>
      <c r="H99" s="103" t="str">
        <f t="shared" si="17"/>
        <v/>
      </c>
      <c r="I99" s="103" t="str">
        <f t="shared" si="18"/>
        <v/>
      </c>
      <c r="J99" s="103" t="str">
        <f t="shared" si="10"/>
        <v/>
      </c>
      <c r="K99" s="19"/>
      <c r="L99" s="18"/>
      <c r="M99" s="18"/>
      <c r="N99" s="18"/>
      <c r="O99" s="18"/>
      <c r="P99" s="18"/>
      <c r="Q99" s="18"/>
      <c r="R99" s="18"/>
      <c r="T99" s="4"/>
      <c r="U99" s="5"/>
      <c r="V99" s="5"/>
      <c r="W99" s="5"/>
      <c r="X99" s="5"/>
      <c r="Y99" s="5"/>
      <c r="Z99" s="5"/>
      <c r="AA99" s="5"/>
      <c r="AB99" s="5"/>
      <c r="AC99" s="4"/>
    </row>
    <row r="100" spans="1:29" ht="15.75" x14ac:dyDescent="0.25">
      <c r="A100" s="90">
        <v>37</v>
      </c>
      <c r="B100" s="103" t="str">
        <f t="shared" si="11"/>
        <v/>
      </c>
      <c r="C100" s="103" t="str">
        <f t="shared" si="12"/>
        <v/>
      </c>
      <c r="D100" s="103" t="str">
        <f t="shared" si="13"/>
        <v/>
      </c>
      <c r="E100" s="103" t="str">
        <f t="shared" si="14"/>
        <v/>
      </c>
      <c r="F100" s="103" t="str">
        <f t="shared" si="15"/>
        <v/>
      </c>
      <c r="G100" s="103" t="str">
        <f t="shared" si="16"/>
        <v/>
      </c>
      <c r="H100" s="103" t="str">
        <f t="shared" si="17"/>
        <v/>
      </c>
      <c r="I100" s="103" t="str">
        <f t="shared" si="18"/>
        <v/>
      </c>
      <c r="J100" s="103" t="str">
        <f t="shared" si="10"/>
        <v/>
      </c>
      <c r="K100" s="19"/>
      <c r="L100" s="18"/>
      <c r="M100" s="18"/>
      <c r="N100" s="18"/>
      <c r="O100" s="18"/>
      <c r="P100" s="18"/>
      <c r="Q100" s="18"/>
      <c r="R100" s="18"/>
      <c r="T100" s="4"/>
      <c r="U100" s="5"/>
      <c r="V100" s="5"/>
      <c r="W100" s="5"/>
      <c r="X100" s="5"/>
      <c r="Y100" s="5"/>
      <c r="Z100" s="5"/>
      <c r="AA100" s="5"/>
      <c r="AB100" s="5"/>
      <c r="AC100" s="4"/>
    </row>
    <row r="101" spans="1:29" ht="15.75" x14ac:dyDescent="0.25">
      <c r="A101" s="90">
        <v>38</v>
      </c>
      <c r="B101" s="103" t="str">
        <f t="shared" si="11"/>
        <v/>
      </c>
      <c r="C101" s="103" t="str">
        <f t="shared" si="12"/>
        <v/>
      </c>
      <c r="D101" s="103" t="str">
        <f t="shared" si="13"/>
        <v/>
      </c>
      <c r="E101" s="103" t="str">
        <f t="shared" si="14"/>
        <v/>
      </c>
      <c r="F101" s="103" t="str">
        <f t="shared" si="15"/>
        <v/>
      </c>
      <c r="G101" s="103" t="str">
        <f t="shared" si="16"/>
        <v/>
      </c>
      <c r="H101" s="103" t="str">
        <f t="shared" si="17"/>
        <v/>
      </c>
      <c r="I101" s="103" t="str">
        <f t="shared" si="18"/>
        <v/>
      </c>
      <c r="J101" s="103" t="str">
        <f t="shared" si="10"/>
        <v/>
      </c>
      <c r="K101" s="19"/>
      <c r="L101" s="18"/>
      <c r="M101" s="18"/>
      <c r="N101" s="18"/>
      <c r="O101" s="18"/>
      <c r="P101" s="18"/>
      <c r="Q101" s="18"/>
      <c r="R101" s="18"/>
      <c r="T101" s="4"/>
      <c r="U101" s="5"/>
      <c r="V101" s="5"/>
      <c r="W101" s="5"/>
      <c r="X101" s="5"/>
      <c r="Y101" s="5"/>
      <c r="Z101" s="5"/>
      <c r="AA101" s="5"/>
      <c r="AB101" s="5"/>
      <c r="AC101" s="4"/>
    </row>
    <row r="102" spans="1:29" ht="15.75" x14ac:dyDescent="0.25">
      <c r="A102" s="90">
        <v>39</v>
      </c>
      <c r="B102" s="103" t="str">
        <f t="shared" si="11"/>
        <v/>
      </c>
      <c r="C102" s="103" t="str">
        <f t="shared" si="12"/>
        <v/>
      </c>
      <c r="D102" s="103" t="str">
        <f t="shared" si="13"/>
        <v/>
      </c>
      <c r="E102" s="103" t="str">
        <f t="shared" si="14"/>
        <v/>
      </c>
      <c r="F102" s="103" t="str">
        <f t="shared" si="15"/>
        <v/>
      </c>
      <c r="G102" s="103" t="str">
        <f t="shared" si="16"/>
        <v/>
      </c>
      <c r="H102" s="103" t="str">
        <f t="shared" si="17"/>
        <v/>
      </c>
      <c r="I102" s="103" t="str">
        <f t="shared" si="18"/>
        <v/>
      </c>
      <c r="J102" s="103" t="str">
        <f t="shared" si="10"/>
        <v/>
      </c>
      <c r="K102" s="137" t="s">
        <v>27</v>
      </c>
      <c r="L102" s="138"/>
      <c r="M102" s="138"/>
      <c r="N102" s="138"/>
      <c r="O102" s="138"/>
      <c r="P102" s="138"/>
      <c r="Q102" s="138"/>
      <c r="R102" s="138"/>
      <c r="T102" s="4"/>
      <c r="U102" s="5"/>
      <c r="V102" s="5"/>
      <c r="W102" s="5"/>
      <c r="X102" s="5"/>
      <c r="Y102" s="5"/>
      <c r="Z102" s="5"/>
      <c r="AA102" s="5"/>
      <c r="AB102" s="5"/>
      <c r="AC102" s="4"/>
    </row>
    <row r="103" spans="1:29" ht="15.75" x14ac:dyDescent="0.25">
      <c r="A103" s="90">
        <v>40</v>
      </c>
      <c r="B103" s="103" t="str">
        <f t="shared" si="11"/>
        <v/>
      </c>
      <c r="C103" s="103" t="str">
        <f t="shared" si="12"/>
        <v/>
      </c>
      <c r="D103" s="103" t="str">
        <f t="shared" si="13"/>
        <v/>
      </c>
      <c r="E103" s="103" t="str">
        <f t="shared" si="14"/>
        <v/>
      </c>
      <c r="F103" s="103" t="str">
        <f t="shared" si="15"/>
        <v/>
      </c>
      <c r="G103" s="103" t="str">
        <f t="shared" si="16"/>
        <v/>
      </c>
      <c r="H103" s="103" t="str">
        <f t="shared" si="17"/>
        <v/>
      </c>
      <c r="I103" s="103" t="str">
        <f t="shared" si="18"/>
        <v/>
      </c>
      <c r="J103" s="103" t="str">
        <f t="shared" si="10"/>
        <v/>
      </c>
      <c r="K103" s="139"/>
      <c r="L103" s="138"/>
      <c r="M103" s="138"/>
      <c r="N103" s="138"/>
      <c r="O103" s="138"/>
      <c r="P103" s="138"/>
      <c r="Q103" s="138"/>
      <c r="R103" s="138"/>
      <c r="T103" s="4"/>
      <c r="U103" s="5"/>
      <c r="V103" s="5"/>
      <c r="W103" s="5"/>
      <c r="X103" s="5"/>
      <c r="Y103" s="5"/>
      <c r="Z103" s="5"/>
      <c r="AA103" s="5"/>
      <c r="AB103" s="5"/>
      <c r="AC103" s="4"/>
    </row>
    <row r="104" spans="1:29" ht="15.75" x14ac:dyDescent="0.25">
      <c r="A104" s="90">
        <v>41</v>
      </c>
      <c r="B104" s="103" t="str">
        <f t="shared" si="11"/>
        <v/>
      </c>
      <c r="C104" s="103" t="str">
        <f t="shared" si="12"/>
        <v/>
      </c>
      <c r="D104" s="103" t="str">
        <f t="shared" si="13"/>
        <v/>
      </c>
      <c r="E104" s="103" t="str">
        <f t="shared" si="14"/>
        <v/>
      </c>
      <c r="F104" s="103" t="str">
        <f t="shared" si="15"/>
        <v/>
      </c>
      <c r="G104" s="103" t="str">
        <f t="shared" si="16"/>
        <v/>
      </c>
      <c r="H104" s="103" t="str">
        <f t="shared" si="17"/>
        <v/>
      </c>
      <c r="I104" s="103" t="str">
        <f t="shared" si="18"/>
        <v/>
      </c>
      <c r="J104" s="103" t="str">
        <f t="shared" si="10"/>
        <v/>
      </c>
      <c r="K104" s="139"/>
      <c r="L104" s="138"/>
      <c r="M104" s="138"/>
      <c r="N104" s="138"/>
      <c r="O104" s="138"/>
      <c r="P104" s="138"/>
      <c r="Q104" s="138"/>
      <c r="R104" s="138"/>
      <c r="T104" s="4"/>
      <c r="U104" s="5"/>
      <c r="V104" s="5"/>
      <c r="W104" s="5"/>
      <c r="X104" s="5"/>
      <c r="Y104" s="5"/>
      <c r="Z104" s="5"/>
      <c r="AA104" s="5"/>
      <c r="AB104" s="5"/>
      <c r="AC104" s="4"/>
    </row>
    <row r="105" spans="1:29" ht="15.75" x14ac:dyDescent="0.25">
      <c r="A105" s="90">
        <v>42</v>
      </c>
      <c r="B105" s="103" t="str">
        <f t="shared" si="11"/>
        <v/>
      </c>
      <c r="C105" s="103" t="str">
        <f t="shared" si="12"/>
        <v/>
      </c>
      <c r="D105" s="103" t="str">
        <f t="shared" si="13"/>
        <v/>
      </c>
      <c r="E105" s="103" t="str">
        <f t="shared" si="14"/>
        <v/>
      </c>
      <c r="F105" s="103" t="str">
        <f t="shared" si="15"/>
        <v/>
      </c>
      <c r="G105" s="103" t="str">
        <f t="shared" si="16"/>
        <v/>
      </c>
      <c r="H105" s="103" t="str">
        <f t="shared" si="17"/>
        <v/>
      </c>
      <c r="I105" s="103" t="str">
        <f t="shared" si="18"/>
        <v/>
      </c>
      <c r="J105" s="103" t="str">
        <f t="shared" si="10"/>
        <v/>
      </c>
      <c r="K105" s="139"/>
      <c r="L105" s="138"/>
      <c r="M105" s="138"/>
      <c r="N105" s="138"/>
      <c r="O105" s="138"/>
      <c r="P105" s="138"/>
      <c r="Q105" s="138"/>
      <c r="R105" s="138"/>
      <c r="T105" s="4"/>
      <c r="U105" s="5"/>
      <c r="V105" s="5"/>
      <c r="W105" s="5"/>
      <c r="X105" s="5"/>
      <c r="Y105" s="5"/>
      <c r="Z105" s="5"/>
      <c r="AA105" s="5"/>
      <c r="AB105" s="5"/>
      <c r="AC105" s="4"/>
    </row>
    <row r="106" spans="1:29" ht="15.75" x14ac:dyDescent="0.25">
      <c r="A106" s="90">
        <v>43</v>
      </c>
      <c r="B106" s="103" t="str">
        <f t="shared" si="11"/>
        <v/>
      </c>
      <c r="C106" s="103" t="str">
        <f t="shared" si="12"/>
        <v/>
      </c>
      <c r="D106" s="103" t="str">
        <f t="shared" si="13"/>
        <v/>
      </c>
      <c r="E106" s="103" t="str">
        <f t="shared" si="14"/>
        <v/>
      </c>
      <c r="F106" s="103" t="str">
        <f t="shared" si="15"/>
        <v/>
      </c>
      <c r="G106" s="103" t="str">
        <f t="shared" si="16"/>
        <v/>
      </c>
      <c r="H106" s="103" t="str">
        <f t="shared" si="17"/>
        <v/>
      </c>
      <c r="I106" s="103" t="str">
        <f t="shared" si="18"/>
        <v/>
      </c>
      <c r="J106" s="103" t="str">
        <f t="shared" si="10"/>
        <v/>
      </c>
      <c r="K106" s="139"/>
      <c r="L106" s="138"/>
      <c r="M106" s="138"/>
      <c r="N106" s="138"/>
      <c r="O106" s="138"/>
      <c r="P106" s="138"/>
      <c r="Q106" s="138"/>
      <c r="R106" s="138"/>
      <c r="T106" s="4"/>
      <c r="U106" s="5"/>
      <c r="V106" s="5"/>
      <c r="W106" s="5"/>
      <c r="X106" s="5"/>
      <c r="Y106" s="5"/>
      <c r="Z106" s="5"/>
      <c r="AA106" s="5"/>
      <c r="AB106" s="5"/>
      <c r="AC106" s="4"/>
    </row>
    <row r="107" spans="1:29" ht="15.75" x14ac:dyDescent="0.25">
      <c r="A107" s="90">
        <v>44</v>
      </c>
      <c r="B107" s="103" t="str">
        <f t="shared" si="11"/>
        <v/>
      </c>
      <c r="C107" s="103" t="str">
        <f t="shared" si="12"/>
        <v/>
      </c>
      <c r="D107" s="103" t="str">
        <f t="shared" si="13"/>
        <v/>
      </c>
      <c r="E107" s="103" t="str">
        <f t="shared" si="14"/>
        <v/>
      </c>
      <c r="F107" s="103" t="str">
        <f t="shared" si="15"/>
        <v/>
      </c>
      <c r="G107" s="103" t="str">
        <f t="shared" si="16"/>
        <v/>
      </c>
      <c r="H107" s="103" t="str">
        <f t="shared" si="17"/>
        <v/>
      </c>
      <c r="I107" s="103" t="str">
        <f t="shared" si="18"/>
        <v/>
      </c>
      <c r="J107" s="103" t="str">
        <f t="shared" si="10"/>
        <v/>
      </c>
      <c r="K107" s="19"/>
      <c r="L107" s="18"/>
      <c r="M107" s="18"/>
      <c r="N107" s="18"/>
      <c r="O107" s="18"/>
      <c r="P107" s="18"/>
      <c r="Q107" s="18"/>
      <c r="R107" s="18"/>
      <c r="T107" s="4"/>
      <c r="U107" s="5"/>
      <c r="V107" s="5"/>
      <c r="W107" s="5"/>
      <c r="X107" s="5"/>
      <c r="Y107" s="5"/>
      <c r="Z107" s="5"/>
      <c r="AA107" s="5"/>
      <c r="AB107" s="5"/>
      <c r="AC107" s="4"/>
    </row>
    <row r="108" spans="1:29" ht="15.75" x14ac:dyDescent="0.25">
      <c r="A108" s="90">
        <v>45</v>
      </c>
      <c r="B108" s="103" t="str">
        <f t="shared" si="11"/>
        <v/>
      </c>
      <c r="C108" s="103" t="str">
        <f t="shared" si="12"/>
        <v/>
      </c>
      <c r="D108" s="103" t="str">
        <f t="shared" si="13"/>
        <v/>
      </c>
      <c r="E108" s="103" t="str">
        <f t="shared" si="14"/>
        <v/>
      </c>
      <c r="F108" s="103" t="str">
        <f t="shared" si="15"/>
        <v/>
      </c>
      <c r="G108" s="103" t="str">
        <f t="shared" si="16"/>
        <v/>
      </c>
      <c r="H108" s="103" t="str">
        <f t="shared" si="17"/>
        <v/>
      </c>
      <c r="I108" s="103" t="str">
        <f t="shared" si="18"/>
        <v/>
      </c>
      <c r="J108" s="103" t="str">
        <f t="shared" si="10"/>
        <v/>
      </c>
      <c r="K108" s="19"/>
      <c r="L108" s="18"/>
      <c r="M108" s="18"/>
      <c r="N108" s="18"/>
      <c r="O108" s="18"/>
      <c r="P108" s="18"/>
      <c r="Q108" s="18"/>
      <c r="R108" s="18"/>
      <c r="T108" s="4"/>
      <c r="U108" s="5"/>
      <c r="V108" s="5"/>
      <c r="W108" s="5"/>
      <c r="X108" s="5"/>
      <c r="Y108" s="5"/>
      <c r="Z108" s="5"/>
      <c r="AA108" s="5"/>
      <c r="AB108" s="5"/>
      <c r="AC108" s="4"/>
    </row>
    <row r="109" spans="1:29" ht="15.75" x14ac:dyDescent="0.25">
      <c r="A109" s="90">
        <v>46</v>
      </c>
      <c r="B109" s="103" t="str">
        <f t="shared" si="11"/>
        <v/>
      </c>
      <c r="C109" s="103" t="str">
        <f t="shared" si="12"/>
        <v/>
      </c>
      <c r="D109" s="103" t="str">
        <f t="shared" si="13"/>
        <v/>
      </c>
      <c r="E109" s="103" t="str">
        <f t="shared" si="14"/>
        <v/>
      </c>
      <c r="F109" s="103" t="str">
        <f t="shared" si="15"/>
        <v/>
      </c>
      <c r="G109" s="103" t="str">
        <f t="shared" si="16"/>
        <v/>
      </c>
      <c r="H109" s="103" t="str">
        <f t="shared" si="17"/>
        <v/>
      </c>
      <c r="I109" s="103" t="str">
        <f t="shared" si="18"/>
        <v/>
      </c>
      <c r="J109" s="103" t="str">
        <f t="shared" si="10"/>
        <v/>
      </c>
      <c r="K109" s="19"/>
      <c r="L109" s="18"/>
      <c r="M109" s="18"/>
      <c r="N109" s="18"/>
      <c r="O109" s="18"/>
      <c r="P109" s="18"/>
      <c r="Q109" s="18"/>
      <c r="R109" s="18"/>
      <c r="T109" s="4"/>
      <c r="U109" s="5"/>
      <c r="V109" s="5"/>
      <c r="W109" s="5"/>
      <c r="X109" s="5"/>
      <c r="Y109" s="5"/>
      <c r="Z109" s="5"/>
      <c r="AA109" s="5"/>
      <c r="AB109" s="5"/>
      <c r="AC109" s="4"/>
    </row>
    <row r="110" spans="1:29" ht="15.75" x14ac:dyDescent="0.25">
      <c r="A110" s="90">
        <v>47</v>
      </c>
      <c r="B110" s="103" t="str">
        <f t="shared" si="11"/>
        <v/>
      </c>
      <c r="C110" s="103" t="str">
        <f t="shared" si="12"/>
        <v/>
      </c>
      <c r="D110" s="103" t="str">
        <f t="shared" si="13"/>
        <v/>
      </c>
      <c r="E110" s="103" t="str">
        <f t="shared" si="14"/>
        <v/>
      </c>
      <c r="F110" s="103" t="str">
        <f t="shared" si="15"/>
        <v/>
      </c>
      <c r="G110" s="103" t="str">
        <f t="shared" si="16"/>
        <v/>
      </c>
      <c r="H110" s="103" t="str">
        <f t="shared" si="17"/>
        <v/>
      </c>
      <c r="I110" s="103" t="str">
        <f t="shared" si="18"/>
        <v/>
      </c>
      <c r="J110" s="103" t="str">
        <f t="shared" si="10"/>
        <v/>
      </c>
      <c r="K110" s="19"/>
      <c r="L110" s="18"/>
      <c r="M110" s="18"/>
      <c r="N110" s="18"/>
      <c r="O110" s="18"/>
      <c r="P110" s="18"/>
      <c r="Q110" s="18"/>
      <c r="R110" s="18"/>
      <c r="T110" s="4"/>
      <c r="U110" s="5"/>
      <c r="V110" s="5"/>
      <c r="W110" s="5"/>
      <c r="X110" s="5"/>
      <c r="Y110" s="5"/>
      <c r="Z110" s="5"/>
      <c r="AA110" s="5"/>
      <c r="AB110" s="5"/>
      <c r="AC110" s="4"/>
    </row>
    <row r="111" spans="1:29" ht="15.75" x14ac:dyDescent="0.25">
      <c r="A111" s="90">
        <v>48</v>
      </c>
      <c r="B111" s="103" t="str">
        <f t="shared" si="11"/>
        <v/>
      </c>
      <c r="C111" s="103" t="str">
        <f t="shared" si="12"/>
        <v/>
      </c>
      <c r="D111" s="103" t="str">
        <f t="shared" si="13"/>
        <v/>
      </c>
      <c r="E111" s="103" t="str">
        <f t="shared" si="14"/>
        <v/>
      </c>
      <c r="F111" s="103" t="str">
        <f t="shared" si="15"/>
        <v/>
      </c>
      <c r="G111" s="103" t="str">
        <f t="shared" si="16"/>
        <v/>
      </c>
      <c r="H111" s="103" t="str">
        <f t="shared" si="17"/>
        <v/>
      </c>
      <c r="I111" s="103" t="str">
        <f t="shared" si="18"/>
        <v/>
      </c>
      <c r="J111" s="103" t="str">
        <f t="shared" si="10"/>
        <v/>
      </c>
      <c r="K111" s="9"/>
      <c r="L111" s="7"/>
      <c r="M111" s="7"/>
      <c r="N111" s="7"/>
      <c r="O111" s="7"/>
      <c r="P111" s="7"/>
      <c r="Q111" s="7"/>
      <c r="R111" s="7"/>
      <c r="T111" s="4"/>
      <c r="U111" s="5"/>
      <c r="V111" s="5"/>
      <c r="W111" s="5"/>
      <c r="X111" s="5"/>
      <c r="Y111" s="5"/>
      <c r="Z111" s="5"/>
      <c r="AA111" s="5"/>
      <c r="AB111" s="5"/>
      <c r="AC111" s="4"/>
    </row>
    <row r="112" spans="1:29" ht="15.75" x14ac:dyDescent="0.25">
      <c r="A112" s="90">
        <v>49</v>
      </c>
      <c r="B112" s="103" t="str">
        <f t="shared" si="11"/>
        <v/>
      </c>
      <c r="C112" s="103" t="str">
        <f t="shared" si="12"/>
        <v/>
      </c>
      <c r="D112" s="103" t="str">
        <f t="shared" si="13"/>
        <v/>
      </c>
      <c r="E112" s="103" t="str">
        <f t="shared" si="14"/>
        <v/>
      </c>
      <c r="F112" s="103" t="str">
        <f t="shared" si="15"/>
        <v/>
      </c>
      <c r="G112" s="103" t="str">
        <f t="shared" si="16"/>
        <v/>
      </c>
      <c r="H112" s="103" t="str">
        <f t="shared" si="17"/>
        <v/>
      </c>
      <c r="I112" s="103" t="str">
        <f t="shared" si="18"/>
        <v/>
      </c>
      <c r="J112" s="103" t="str">
        <f t="shared" si="10"/>
        <v/>
      </c>
      <c r="K112" s="9"/>
      <c r="L112" s="7"/>
      <c r="M112" s="7"/>
      <c r="N112" s="7"/>
      <c r="O112" s="7"/>
      <c r="P112" s="7"/>
      <c r="Q112" s="7"/>
      <c r="R112" s="7"/>
      <c r="T112" s="4"/>
      <c r="U112" s="5"/>
      <c r="V112" s="5"/>
      <c r="W112" s="5"/>
      <c r="X112" s="5"/>
      <c r="Y112" s="5"/>
      <c r="Z112" s="5"/>
      <c r="AA112" s="5"/>
      <c r="AB112" s="5"/>
      <c r="AC112" s="4"/>
    </row>
    <row r="113" spans="1:29" ht="16.5" thickBot="1" x14ac:dyDescent="0.3">
      <c r="A113" s="98">
        <v>50</v>
      </c>
      <c r="B113" s="107" t="str">
        <f t="shared" si="11"/>
        <v/>
      </c>
      <c r="C113" s="108" t="str">
        <f t="shared" si="12"/>
        <v/>
      </c>
      <c r="D113" s="108" t="str">
        <f t="shared" si="13"/>
        <v/>
      </c>
      <c r="E113" s="108" t="str">
        <f t="shared" si="14"/>
        <v/>
      </c>
      <c r="F113" s="108" t="str">
        <f t="shared" si="15"/>
        <v/>
      </c>
      <c r="G113" s="108" t="str">
        <f t="shared" si="16"/>
        <v/>
      </c>
      <c r="H113" s="108" t="str">
        <f t="shared" si="17"/>
        <v/>
      </c>
      <c r="I113" s="108" t="str">
        <f t="shared" si="18"/>
        <v/>
      </c>
      <c r="J113" s="109" t="str">
        <f t="shared" si="10"/>
        <v/>
      </c>
      <c r="K113" s="9"/>
      <c r="L113" s="7"/>
      <c r="M113" s="7"/>
      <c r="N113" s="7"/>
      <c r="O113" s="7"/>
      <c r="P113" s="7"/>
      <c r="Q113" s="7"/>
      <c r="R113" s="7"/>
      <c r="T113" s="4"/>
      <c r="U113" s="5"/>
      <c r="V113" s="5"/>
      <c r="W113" s="5"/>
      <c r="X113" s="5"/>
      <c r="Y113" s="5"/>
      <c r="Z113" s="5"/>
      <c r="AA113" s="5"/>
      <c r="AB113" s="5"/>
      <c r="AC113" s="4"/>
    </row>
    <row r="114" spans="1:29" ht="15.75" x14ac:dyDescent="0.25">
      <c r="A114" s="110" t="s">
        <v>7</v>
      </c>
      <c r="B114" s="111">
        <f t="shared" ref="B114:H114" si="19">IF(B115&gt;0,AVERAGE(B64:B113),"")</f>
        <v>100</v>
      </c>
      <c r="C114" s="111">
        <f t="shared" si="19"/>
        <v>99.378033639557714</v>
      </c>
      <c r="D114" s="111">
        <f t="shared" si="19"/>
        <v>98.893130262963027</v>
      </c>
      <c r="E114" s="111">
        <f t="shared" si="19"/>
        <v>97.574211495604601</v>
      </c>
      <c r="F114" s="111">
        <f t="shared" si="19"/>
        <v>96.717304015995339</v>
      </c>
      <c r="G114" s="111">
        <f t="shared" si="19"/>
        <v>97.607712779225452</v>
      </c>
      <c r="H114" s="111">
        <f t="shared" si="19"/>
        <v>96.633406790395441</v>
      </c>
      <c r="I114" s="111">
        <f>IF(I115&gt;0,AVERAGE(I64:I113),"")</f>
        <v>96.364095318937544</v>
      </c>
      <c r="J114" s="111" t="str">
        <f>IF(J115&gt;0,AVERAGE(J64:J113),"")</f>
        <v/>
      </c>
      <c r="K114" s="9"/>
      <c r="L114" s="7"/>
      <c r="M114" s="7"/>
      <c r="N114" s="7"/>
      <c r="O114" s="7"/>
      <c r="P114" s="7"/>
      <c r="Q114" s="7"/>
      <c r="R114" s="7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5.75" x14ac:dyDescent="0.25">
      <c r="A115" s="112" t="s">
        <v>8</v>
      </c>
      <c r="B115" s="111">
        <f>COUNT(B64:B113)</f>
        <v>11</v>
      </c>
      <c r="C115" s="111">
        <f t="shared" ref="C115:J115" si="20">COUNT(C64:C113)</f>
        <v>11</v>
      </c>
      <c r="D115" s="111">
        <f t="shared" si="20"/>
        <v>11</v>
      </c>
      <c r="E115" s="111">
        <f t="shared" si="20"/>
        <v>11</v>
      </c>
      <c r="F115" s="111">
        <f t="shared" si="20"/>
        <v>11</v>
      </c>
      <c r="G115" s="111">
        <f t="shared" si="20"/>
        <v>11</v>
      </c>
      <c r="H115" s="111">
        <f t="shared" si="20"/>
        <v>11</v>
      </c>
      <c r="I115" s="111">
        <f t="shared" si="20"/>
        <v>11</v>
      </c>
      <c r="J115" s="111">
        <f t="shared" si="20"/>
        <v>0</v>
      </c>
      <c r="K115" s="9"/>
      <c r="L115" s="7"/>
      <c r="M115" s="7"/>
      <c r="N115" s="7"/>
      <c r="O115" s="7"/>
      <c r="P115" s="7"/>
      <c r="Q115" s="7"/>
      <c r="R115" s="7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5.75" x14ac:dyDescent="0.25">
      <c r="A116" s="112" t="s">
        <v>9</v>
      </c>
      <c r="B116" s="111">
        <f>IF(B115&gt;0,STDEV(B64:B113),"")</f>
        <v>0</v>
      </c>
      <c r="C116" s="111">
        <f t="shared" ref="C116:H116" si="21">IF(C115&gt;0,STDEV(C64:C113),"")</f>
        <v>2.2724880930785347</v>
      </c>
      <c r="D116" s="111">
        <f t="shared" si="21"/>
        <v>1.5951409811385426</v>
      </c>
      <c r="E116" s="111">
        <f t="shared" si="21"/>
        <v>1.3391483836271802</v>
      </c>
      <c r="F116" s="111">
        <f t="shared" si="21"/>
        <v>2.4757841439590389</v>
      </c>
      <c r="G116" s="111">
        <f t="shared" si="21"/>
        <v>2.2440725828273185</v>
      </c>
      <c r="H116" s="111">
        <f t="shared" si="21"/>
        <v>1.8321319035567325</v>
      </c>
      <c r="I116" s="111">
        <f>IF(I115&gt;0,STDEV(I64:I113),"")</f>
        <v>3.0185207570821562</v>
      </c>
      <c r="J116" s="111" t="str">
        <f>IF(J115&gt;0,STDEV(J64:J113),"")</f>
        <v/>
      </c>
      <c r="K116" s="9"/>
      <c r="L116" s="7"/>
      <c r="M116" s="7"/>
      <c r="N116" s="7"/>
      <c r="O116" s="7"/>
      <c r="P116" s="7"/>
      <c r="Q116" s="7"/>
      <c r="R116" s="7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5.75" x14ac:dyDescent="0.25">
      <c r="A117" s="112" t="s">
        <v>10</v>
      </c>
      <c r="B117" s="111">
        <f>IF(B115&gt;0,B116/SQRT(B115),"")</f>
        <v>0</v>
      </c>
      <c r="C117" s="111">
        <f t="shared" ref="C117:H117" si="22">IF(C115&gt;0,C116/SQRT(C115),"")</f>
        <v>0.68518094048106704</v>
      </c>
      <c r="D117" s="111">
        <f t="shared" si="22"/>
        <v>0.48095310201417507</v>
      </c>
      <c r="E117" s="111">
        <f t="shared" si="22"/>
        <v>0.40376842973656996</v>
      </c>
      <c r="F117" s="111">
        <f t="shared" si="22"/>
        <v>0.74647700612939727</v>
      </c>
      <c r="G117" s="111">
        <f t="shared" si="22"/>
        <v>0.67661334177835963</v>
      </c>
      <c r="H117" s="111">
        <f t="shared" si="22"/>
        <v>0.55240855368520791</v>
      </c>
      <c r="I117" s="111">
        <f>IF(I115&gt;0,I116/SQRT(I115),"")</f>
        <v>0.91011825210372987</v>
      </c>
      <c r="J117" s="111" t="str">
        <f>IF(J115&gt;0,J116/SQRT(J115),"")</f>
        <v/>
      </c>
      <c r="K117" s="9"/>
      <c r="L117" s="7"/>
      <c r="M117" s="7"/>
      <c r="N117" s="7"/>
      <c r="O117" s="7"/>
      <c r="P117" s="7"/>
      <c r="Q117" s="7"/>
      <c r="R117" s="7"/>
    </row>
    <row r="118" spans="1:29" ht="15.75" x14ac:dyDescent="0.25">
      <c r="A118" s="112" t="s">
        <v>15</v>
      </c>
      <c r="B118" s="111">
        <f t="shared" ref="B118:J118" si="23">IF(B115&gt;2,TINV(0.1,B115-1),"")</f>
        <v>1.812461122811676</v>
      </c>
      <c r="C118" s="111">
        <f t="shared" si="23"/>
        <v>1.812461122811676</v>
      </c>
      <c r="D118" s="111">
        <f t="shared" si="23"/>
        <v>1.812461122811676</v>
      </c>
      <c r="E118" s="111">
        <f t="shared" si="23"/>
        <v>1.812461122811676</v>
      </c>
      <c r="F118" s="111">
        <f t="shared" si="23"/>
        <v>1.812461122811676</v>
      </c>
      <c r="G118" s="111">
        <f t="shared" si="23"/>
        <v>1.812461122811676</v>
      </c>
      <c r="H118" s="111">
        <f t="shared" si="23"/>
        <v>1.812461122811676</v>
      </c>
      <c r="I118" s="111">
        <f t="shared" si="23"/>
        <v>1.812461122811676</v>
      </c>
      <c r="J118" s="111" t="str">
        <f t="shared" si="23"/>
        <v/>
      </c>
      <c r="K118" s="9"/>
      <c r="L118" s="7"/>
      <c r="M118" s="7"/>
      <c r="N118" s="7"/>
      <c r="O118" s="7"/>
      <c r="P118" s="7"/>
      <c r="Q118" s="7"/>
      <c r="R118" s="7"/>
    </row>
    <row r="119" spans="1:29" ht="15.75" x14ac:dyDescent="0.25">
      <c r="A119" s="112" t="s">
        <v>14</v>
      </c>
      <c r="B119" s="111">
        <f>IF(B115&gt;2,B118*B117,"")</f>
        <v>0</v>
      </c>
      <c r="C119" s="111">
        <f t="shared" ref="C119:H119" si="24">IF(C115&gt;2,C118*C117,"")</f>
        <v>1.241863816713475</v>
      </c>
      <c r="D119" s="111">
        <f t="shared" si="24"/>
        <v>0.87170879929637035</v>
      </c>
      <c r="E119" s="111">
        <f t="shared" si="24"/>
        <v>0.73181458151625089</v>
      </c>
      <c r="F119" s="111">
        <f t="shared" si="24"/>
        <v>1.3529605526823858</v>
      </c>
      <c r="G119" s="111">
        <f t="shared" si="24"/>
        <v>1.226335377148966</v>
      </c>
      <c r="H119" s="111">
        <f t="shared" si="24"/>
        <v>1.0012190274630659</v>
      </c>
      <c r="I119" s="111">
        <f>IF(I115&gt;2,I118*I117,"")</f>
        <v>1.6495539490993263</v>
      </c>
      <c r="J119" s="111" t="str">
        <f>IF(J115&gt;2,J118*J117,"")</f>
        <v/>
      </c>
      <c r="K119" s="9"/>
      <c r="L119" s="7"/>
      <c r="M119" s="7"/>
      <c r="N119" s="7"/>
      <c r="O119" s="7"/>
      <c r="P119" s="7"/>
      <c r="Q119" s="7"/>
      <c r="R119" s="7"/>
    </row>
    <row r="120" spans="1:29" ht="15.75" x14ac:dyDescent="0.25">
      <c r="A120" s="112" t="s">
        <v>16</v>
      </c>
      <c r="B120" s="111">
        <f>IF(B115&gt;0,MIN(B64:B113),"")</f>
        <v>100</v>
      </c>
      <c r="C120" s="111">
        <f t="shared" ref="C120:J120" si="25">IF(C115&gt;0,MIN(C64:C113),"")</f>
        <v>96.875</v>
      </c>
      <c r="D120" s="111">
        <f t="shared" si="25"/>
        <v>96.875</v>
      </c>
      <c r="E120" s="111">
        <f t="shared" si="25"/>
        <v>95.3125</v>
      </c>
      <c r="F120" s="111">
        <f t="shared" si="25"/>
        <v>92.10526315789474</v>
      </c>
      <c r="G120" s="111">
        <f t="shared" si="25"/>
        <v>94.73684210526315</v>
      </c>
      <c r="H120" s="111">
        <f t="shared" si="25"/>
        <v>94.73684210526315</v>
      </c>
      <c r="I120" s="111">
        <f t="shared" si="25"/>
        <v>92.10526315789474</v>
      </c>
      <c r="J120" s="111" t="str">
        <f t="shared" si="25"/>
        <v/>
      </c>
      <c r="K120" s="9"/>
      <c r="L120" s="7"/>
      <c r="M120" s="7"/>
      <c r="N120" s="7"/>
      <c r="O120" s="7"/>
      <c r="P120" s="7"/>
      <c r="Q120" s="7"/>
      <c r="R120" s="7"/>
    </row>
    <row r="121" spans="1:29" ht="16.5" thickBot="1" x14ac:dyDescent="0.3">
      <c r="A121" s="112" t="s">
        <v>17</v>
      </c>
      <c r="B121" s="111">
        <f>IF(B115&gt;0,MAX(B64:B113),"")</f>
        <v>100</v>
      </c>
      <c r="C121" s="111">
        <f t="shared" ref="C121:J121" si="26">IF(C115&gt;0,MAX(C64:C113),"")</f>
        <v>105</v>
      </c>
      <c r="D121" s="111">
        <f t="shared" si="26"/>
        <v>101.7391304347826</v>
      </c>
      <c r="E121" s="111">
        <f t="shared" si="26"/>
        <v>100</v>
      </c>
      <c r="F121" s="111">
        <f t="shared" si="26"/>
        <v>100.8695652173913</v>
      </c>
      <c r="G121" s="111">
        <f t="shared" si="26"/>
        <v>100.63291139240506</v>
      </c>
      <c r="H121" s="111">
        <f t="shared" si="26"/>
        <v>99.367088607594937</v>
      </c>
      <c r="I121" s="111">
        <f t="shared" si="26"/>
        <v>100</v>
      </c>
      <c r="J121" s="113" t="str">
        <f t="shared" si="26"/>
        <v/>
      </c>
      <c r="K121" s="9"/>
      <c r="L121" s="7"/>
      <c r="M121" s="7"/>
      <c r="N121" s="7"/>
      <c r="O121" s="7"/>
      <c r="P121" s="7"/>
      <c r="Q121" s="7"/>
      <c r="R121" s="7"/>
    </row>
    <row r="122" spans="1:29" ht="15.75" x14ac:dyDescent="0.25">
      <c r="A122" s="110" t="s">
        <v>18</v>
      </c>
      <c r="B122" s="114">
        <f>100-B3</f>
        <v>90</v>
      </c>
      <c r="C122" s="114">
        <f>100-B3</f>
        <v>90</v>
      </c>
      <c r="D122" s="114">
        <f>100-B3</f>
        <v>90</v>
      </c>
      <c r="E122" s="114">
        <f>100-B3</f>
        <v>90</v>
      </c>
      <c r="F122" s="114">
        <f>100-B3</f>
        <v>90</v>
      </c>
      <c r="G122" s="114">
        <f>100-B3</f>
        <v>90</v>
      </c>
      <c r="H122" s="114">
        <f>100-B3</f>
        <v>90</v>
      </c>
      <c r="I122" s="114">
        <f>100-B3</f>
        <v>90</v>
      </c>
      <c r="J122" s="114">
        <f>100-B3</f>
        <v>90</v>
      </c>
      <c r="K122" s="9"/>
      <c r="L122" s="7"/>
      <c r="M122" s="7"/>
      <c r="N122" s="7"/>
      <c r="O122" s="7"/>
      <c r="P122" s="7"/>
      <c r="Q122" s="7"/>
      <c r="R122" s="7"/>
    </row>
    <row r="123" spans="1:29" ht="15.75" x14ac:dyDescent="0.25">
      <c r="A123" s="112" t="s">
        <v>19</v>
      </c>
      <c r="B123" s="115">
        <f>100+B3</f>
        <v>110</v>
      </c>
      <c r="C123" s="115">
        <f>100+B3</f>
        <v>110</v>
      </c>
      <c r="D123" s="115">
        <f>100+B3</f>
        <v>110</v>
      </c>
      <c r="E123" s="115">
        <f>100+B3</f>
        <v>110</v>
      </c>
      <c r="F123" s="115">
        <f>100+B3</f>
        <v>110</v>
      </c>
      <c r="G123" s="115">
        <f>100+B3</f>
        <v>110</v>
      </c>
      <c r="H123" s="115">
        <f>100+B3</f>
        <v>110</v>
      </c>
      <c r="I123" s="115">
        <f>100+B3</f>
        <v>110</v>
      </c>
      <c r="J123" s="115">
        <f>100+B3</f>
        <v>110</v>
      </c>
      <c r="K123" s="9"/>
      <c r="L123" s="7"/>
      <c r="M123" s="7"/>
      <c r="N123" s="7"/>
      <c r="O123" s="7"/>
      <c r="P123" s="7"/>
      <c r="Q123" s="7"/>
      <c r="R123" s="7"/>
    </row>
    <row r="124" spans="1:29" ht="15.75" x14ac:dyDescent="0.25">
      <c r="A124" s="112" t="s">
        <v>22</v>
      </c>
      <c r="B124" s="115">
        <f>100-E3</f>
        <v>78</v>
      </c>
      <c r="C124" s="115">
        <f>100-E3</f>
        <v>78</v>
      </c>
      <c r="D124" s="115">
        <f>100-E3</f>
        <v>78</v>
      </c>
      <c r="E124" s="115">
        <f>100-E3</f>
        <v>78</v>
      </c>
      <c r="F124" s="115">
        <f>100-E3</f>
        <v>78</v>
      </c>
      <c r="G124" s="115">
        <f>100-E3</f>
        <v>78</v>
      </c>
      <c r="H124" s="115">
        <f>100-E3</f>
        <v>78</v>
      </c>
      <c r="I124" s="115">
        <f>100-E3</f>
        <v>78</v>
      </c>
      <c r="J124" s="116">
        <f>100-E3</f>
        <v>78</v>
      </c>
      <c r="K124" s="7"/>
      <c r="L124" s="7"/>
      <c r="M124" s="7"/>
      <c r="N124" s="7"/>
      <c r="O124" s="7"/>
      <c r="P124" s="7"/>
      <c r="Q124" s="7"/>
      <c r="R124" s="7"/>
    </row>
    <row r="125" spans="1:29" ht="16.5" thickBot="1" x14ac:dyDescent="0.3">
      <c r="A125" s="117" t="s">
        <v>23</v>
      </c>
      <c r="B125" s="118">
        <f>100+E3</f>
        <v>122</v>
      </c>
      <c r="C125" s="118">
        <f>100+E3</f>
        <v>122</v>
      </c>
      <c r="D125" s="118">
        <f>100+E3</f>
        <v>122</v>
      </c>
      <c r="E125" s="118">
        <f>100+E3</f>
        <v>122</v>
      </c>
      <c r="F125" s="118">
        <f>100+E3</f>
        <v>122</v>
      </c>
      <c r="G125" s="118">
        <f>100+E3</f>
        <v>122</v>
      </c>
      <c r="H125" s="118">
        <f>100+E3</f>
        <v>122</v>
      </c>
      <c r="I125" s="118">
        <f>100+E3</f>
        <v>122</v>
      </c>
      <c r="J125" s="113">
        <f>100+E3</f>
        <v>122</v>
      </c>
      <c r="K125" s="8"/>
      <c r="L125" s="7"/>
      <c r="M125" s="7"/>
      <c r="N125" s="7"/>
      <c r="O125" s="7"/>
      <c r="P125" s="7"/>
      <c r="Q125" s="7"/>
      <c r="R125" s="7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workbookViewId="0">
      <selection activeCell="F12" sqref="F12"/>
    </sheetView>
  </sheetViews>
  <sheetFormatPr defaultColWidth="10.85546875" defaultRowHeight="12.75" x14ac:dyDescent="0.2"/>
  <cols>
    <col min="1" max="1" width="10.85546875" style="21"/>
    <col min="2" max="2" width="14.28515625" style="21" customWidth="1"/>
    <col min="3" max="16384" width="10.85546875" style="21"/>
  </cols>
  <sheetData>
    <row r="2" spans="2:13" ht="13.5" thickBot="1" x14ac:dyDescent="0.25"/>
    <row r="3" spans="2:13" ht="34.5" x14ac:dyDescent="0.45">
      <c r="B3" s="53" t="s">
        <v>76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5"/>
    </row>
    <row r="4" spans="2:13" x14ac:dyDescent="0.2">
      <c r="B4" s="56" t="s">
        <v>114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2:13" x14ac:dyDescent="0.2">
      <c r="B5" s="56" t="s">
        <v>115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8"/>
    </row>
    <row r="6" spans="2:13" x14ac:dyDescent="0.2">
      <c r="B6" s="56"/>
      <c r="C6" s="57"/>
      <c r="D6" s="57"/>
      <c r="E6" s="57"/>
      <c r="F6" s="57"/>
      <c r="G6" s="57"/>
      <c r="H6" s="57"/>
      <c r="I6" s="57"/>
      <c r="J6" s="57"/>
      <c r="K6" s="57"/>
      <c r="L6" s="57"/>
      <c r="M6" s="58"/>
    </row>
    <row r="7" spans="2:13" x14ac:dyDescent="0.2">
      <c r="B7" s="56" t="s">
        <v>116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8"/>
    </row>
    <row r="8" spans="2:13" x14ac:dyDescent="0.2">
      <c r="B8" s="56"/>
      <c r="C8" s="57"/>
      <c r="D8" s="57"/>
      <c r="E8" s="57"/>
      <c r="F8" s="57"/>
      <c r="G8" s="57"/>
      <c r="H8" s="57"/>
      <c r="I8" s="57"/>
      <c r="J8" s="57"/>
      <c r="K8" s="57"/>
      <c r="L8" s="57"/>
      <c r="M8" s="58"/>
    </row>
    <row r="9" spans="2:13" x14ac:dyDescent="0.2">
      <c r="B9" s="56"/>
      <c r="C9" s="57"/>
      <c r="D9" s="57"/>
      <c r="E9" s="57"/>
      <c r="F9" s="57"/>
      <c r="G9" s="57"/>
      <c r="H9" s="57"/>
      <c r="I9" s="57"/>
      <c r="J9" s="57"/>
      <c r="K9" s="57"/>
      <c r="L9" s="57"/>
      <c r="M9" s="58"/>
    </row>
    <row r="10" spans="2:13" x14ac:dyDescent="0.2">
      <c r="B10" s="120" t="s">
        <v>126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8"/>
    </row>
    <row r="11" spans="2:13" x14ac:dyDescent="0.2"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8"/>
    </row>
    <row r="12" spans="2:13" x14ac:dyDescent="0.2">
      <c r="B12" s="56" t="s">
        <v>117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8"/>
    </row>
    <row r="13" spans="2:13" ht="13.5" thickBot="1" x14ac:dyDescent="0.25">
      <c r="B13" s="59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1"/>
    </row>
    <row r="14" spans="2:13" ht="45" thickBot="1" x14ac:dyDescent="0.6">
      <c r="B14" s="62"/>
    </row>
    <row r="15" spans="2:13" ht="44.25" x14ac:dyDescent="0.55000000000000004">
      <c r="B15" s="63" t="s">
        <v>77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5"/>
    </row>
    <row r="16" spans="2:13" x14ac:dyDescent="0.2">
      <c r="B16" s="56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8"/>
    </row>
    <row r="17" spans="2:13" x14ac:dyDescent="0.2"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8"/>
    </row>
    <row r="18" spans="2:13" ht="15" x14ac:dyDescent="0.2">
      <c r="B18" s="121" t="s">
        <v>125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8"/>
    </row>
    <row r="19" spans="2:13" x14ac:dyDescent="0.2">
      <c r="B19" s="56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8"/>
    </row>
    <row r="20" spans="2:13" x14ac:dyDescent="0.2"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8"/>
    </row>
    <row r="21" spans="2:13" x14ac:dyDescent="0.2">
      <c r="B21" s="56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8"/>
    </row>
    <row r="22" spans="2:13" x14ac:dyDescent="0.2"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</row>
    <row r="23" spans="2:13" ht="13.5" thickBot="1" x14ac:dyDescent="0.25">
      <c r="B23" s="59" t="s">
        <v>78</v>
      </c>
      <c r="C23" s="122">
        <v>43000</v>
      </c>
      <c r="D23" s="60" t="s">
        <v>122</v>
      </c>
      <c r="E23" s="60"/>
      <c r="F23" s="60"/>
      <c r="G23" s="60"/>
      <c r="H23" s="60"/>
      <c r="I23" s="60"/>
      <c r="J23" s="60"/>
      <c r="K23" s="60"/>
      <c r="L23" s="60"/>
      <c r="M23" s="6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ColWidth="11.42578125" defaultRowHeight="12.75" x14ac:dyDescent="0.2"/>
  <sheetData/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2017-10-09T10:28:37Z</dcterms:modified>
</cp:coreProperties>
</file>