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A6B90835-EDCA-4D9A-B055-7028F08E994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21" i="1" s="1"/>
  <c r="G115" i="1"/>
  <c r="G121" i="1" s="1"/>
  <c r="B115" i="1"/>
  <c r="B116" i="1" s="1"/>
  <c r="E115" i="1"/>
  <c r="E116" i="1" s="1"/>
  <c r="E117" i="1" s="1"/>
  <c r="F115" i="1"/>
  <c r="F116" i="1" s="1"/>
  <c r="I115" i="1"/>
  <c r="I116" i="1" s="1"/>
  <c r="H115" i="1"/>
  <c r="H116" i="1" s="1"/>
  <c r="H117" i="1" s="1"/>
  <c r="H119" i="1" s="1"/>
  <c r="D115" i="1"/>
  <c r="D114" i="1" s="1"/>
  <c r="J115" i="1"/>
  <c r="J119" i="1" s="1"/>
  <c r="H120" i="1" l="1"/>
  <c r="G118" i="1"/>
  <c r="I114" i="1"/>
  <c r="B114" i="1"/>
  <c r="J117" i="1"/>
  <c r="J114" i="1"/>
  <c r="B120" i="1"/>
  <c r="B121" i="1"/>
  <c r="F121" i="1"/>
  <c r="C120" i="1"/>
  <c r="C118" i="1"/>
  <c r="D120" i="1"/>
  <c r="B118" i="1"/>
  <c r="H114" i="1"/>
  <c r="D116" i="1"/>
  <c r="D117" i="1" s="1"/>
  <c r="B117" i="1"/>
  <c r="H121" i="1"/>
  <c r="E121" i="1"/>
  <c r="D121" i="1"/>
  <c r="F118" i="1"/>
  <c r="E120" i="1"/>
  <c r="J118" i="1"/>
  <c r="D118" i="1"/>
  <c r="H118" i="1"/>
  <c r="F117" i="1"/>
  <c r="E114" i="1"/>
  <c r="C114" i="1"/>
  <c r="E118" i="1"/>
  <c r="E119" i="1" s="1"/>
  <c r="I118" i="1"/>
  <c r="I119" i="1" s="1"/>
  <c r="I117" i="1"/>
  <c r="G116" i="1"/>
  <c r="G117" i="1" s="1"/>
  <c r="J120" i="1"/>
  <c r="J121" i="1"/>
  <c r="I120" i="1"/>
  <c r="I121" i="1"/>
  <c r="F120" i="1"/>
  <c r="G120" i="1"/>
  <c r="C116" i="1"/>
  <c r="C117" i="1" s="1"/>
  <c r="J116" i="1"/>
  <c r="F114" i="1"/>
  <c r="G114" i="1"/>
  <c r="C119" i="1" l="1"/>
  <c r="B119" i="1"/>
  <c r="G119" i="1"/>
  <c r="F119" i="1"/>
  <c r="D119" i="1"/>
</calcChain>
</file>

<file path=xl/sharedStrings.xml><?xml version="1.0" encoding="utf-8"?>
<sst xmlns="http://schemas.openxmlformats.org/spreadsheetml/2006/main" count="134" uniqueCount="116">
  <si>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</si>
  <si>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</si>
  <si>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</si>
  <si>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</si>
  <si>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</si>
  <si>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</si>
  <si>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</si>
  <si>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</si>
  <si>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</si>
  <si>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</si>
  <si>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</si>
  <si>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</si>
  <si>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</si>
  <si>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</si>
  <si>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</si>
  <si>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</si>
  <si>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</si>
  <si>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</si>
  <si>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</si>
  <si>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</si>
  <si>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</si>
  <si>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</si>
  <si>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</si>
  <si>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</si>
  <si>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</si>
  <si>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</si>
  <si>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</si>
  <si>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</si>
  <si>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</si>
  <si>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</si>
  <si>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</si>
  <si>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</si>
  <si>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</si>
  <si>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</si>
  <si>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</si>
  <si>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</si>
  <si>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</si>
  <si>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</si>
  <si>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</si>
  <si>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</si>
  <si>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</si>
  <si>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</si>
  <si>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</si>
  <si>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</si>
  <si>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</si>
  <si>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</si>
  <si>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</si>
  <si>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</si>
  <si>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</si>
  <si>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</si>
  <si>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</si>
  <si>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</si>
  <si>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</si>
  <si>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</si>
  <si>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</si>
  <si>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</si>
  <si>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</si>
  <si>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</si>
  <si>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</si>
  <si>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</si>
  <si>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</si>
  <si>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</si>
  <si>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</si>
  <si>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</si>
  <si>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</si>
  <si>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</si>
  <si>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</si>
  <si>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</si>
  <si>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</si>
  <si>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</si>
  <si>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</si>
  <si>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</si>
  <si>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</si>
  <si>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</si>
  <si>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</si>
  <si>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</si>
  <si>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</si>
  <si>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</si>
  <si>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</si>
  <si>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</si>
  <si>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</si>
  <si>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PT-INR</t>
  </si>
  <si>
    <t>Avd. for Medisinsk Biokjemi, Stavanger Universitetssykehus</t>
  </si>
  <si>
    <t>Kine N. Svendsen, kine.netland.svendsen@sus.no, tlf. 94170388</t>
  </si>
  <si>
    <t>Citratplasma</t>
  </si>
  <si>
    <t>Holdbarhet til PT-INR i romtemperatur</t>
  </si>
  <si>
    <t>Sysmex CS2100i fra Siemens</t>
  </si>
  <si>
    <t>Klottingmetode</t>
  </si>
  <si>
    <t>Citratglass, 3,2%, Vacuette</t>
  </si>
  <si>
    <t>Umiddelbart</t>
  </si>
  <si>
    <t>8 timer</t>
  </si>
  <si>
    <t>12 timer</t>
  </si>
  <si>
    <t xml:space="preserve">24 timer </t>
  </si>
  <si>
    <t>36 timer</t>
  </si>
  <si>
    <t>48 timer</t>
  </si>
  <si>
    <t>Alle prøver er tatt 9. og 10. februar. Sentrifugert, avpipettert og frosset etter 0-48 timer. Alle prøver er analysert den 20. februar.</t>
  </si>
  <si>
    <t>Romtemperatur</t>
  </si>
  <si>
    <t xml:space="preserve"> -20 °C</t>
  </si>
  <si>
    <t>2000 G</t>
  </si>
  <si>
    <t>15 min</t>
  </si>
  <si>
    <t>Noen verdier mangler. Dette er fordi det av enkelte pasienter ble tatt færre prøver pga vanskelig prøvetaking.</t>
  </si>
  <si>
    <t>Kravene fra tillatt bias og tillatt totalfeil ble først funnet fra Westgards database over ønskelig biologisk variasjon. Kravene er for strenge. De er basert på artikler som</t>
  </si>
  <si>
    <t>viser biologisk variasjon i protombintid, og ikke egentlig PT-INR. Det er også feil å bruke biologisk variasjon som krav, på en analyser der mye av variasjonen skyldes</t>
  </si>
  <si>
    <t>inntak av et medikament. Setter derfor grensene til 10 % for tillatt bias og 20 % for tillatt totalfeil. Disse tallene er tatt fra en bacheloroppgave (Karianne Matberg og</t>
  </si>
  <si>
    <t xml:space="preserve">Stine Karoline Martinsen «Holdbarhetsstudie - kjølig oppbevaring av prøver til analyse av PT-INR» NTNU, Mai 2020). </t>
  </si>
  <si>
    <t xml:space="preserve">Halvparten av prøvene er tatt av marevaniserte pasienter, halvparten er uten marevan. </t>
  </si>
  <si>
    <t xml:space="preserve">Da er alle enkeltverdier (blå punkter) innenfor kravene for tillatt totalfeil (blå linjer), og alle gjennomsnitt med konfidensintervall (røde punkter) ligger </t>
  </si>
  <si>
    <t>innenfor kravene for tillatt bias (røde linjer). Når vi ser på enkeltverdiene, ser vi at endringen ikke vil ha klinisk betydning eller føre til endring i dose Marevan.</t>
  </si>
  <si>
    <t>Holdbarhet til PT-INR i romtemperatur kan settes til 48 timer.</t>
  </si>
  <si>
    <t>Owrens PT fra Medirox</t>
  </si>
  <si>
    <t>Det var ingen differanse i disse to analyseringene. Frysingen har derfor ingen effekt på selve resultatene.</t>
  </si>
  <si>
    <t>Alle 0-prøver er først analysert, og så avpipettert og frosset, og så ting og reanalysert.</t>
  </si>
  <si>
    <t>Ja</t>
  </si>
  <si>
    <t>Ingen transportformer er testet</t>
  </si>
  <si>
    <t>Som tidligere kjent, faller PT-INR-verdien noe frem til 24 timer, for å så stige frem til 48 timer.</t>
  </si>
  <si>
    <t>Dato og signatur: 23/8-21, Kine N. Svendsen (fagbioingeniør) &amp; Øyvind Skadberg (avdelingsoverlege).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</si>
</sst>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6" fillId="5" borderId="2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7" fillId="5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5" borderId="24" xfId="0" applyFont="1" applyFill="1" applyBorder="1"/>
    <xf numFmtId="0" fontId="20" fillId="4" borderId="0" xfId="0" applyFont="1" applyFill="1" applyBorder="1"/>
    <xf numFmtId="0" fontId="20" fillId="5" borderId="24" xfId="0" applyFont="1" applyFill="1" applyBorder="1" applyAlignment="1">
      <alignment horizontal="center"/>
    </xf>
    <xf numFmtId="0" fontId="20" fillId="6" borderId="24" xfId="0" applyFont="1" applyFill="1" applyBorder="1"/>
    <xf numFmtId="0" fontId="20" fillId="6" borderId="25" xfId="0" applyFont="1" applyFill="1" applyBorder="1" applyAlignment="1"/>
    <xf numFmtId="0" fontId="20" fillId="6" borderId="27" xfId="0" applyFont="1" applyFill="1" applyBorder="1" applyAlignment="1"/>
    <xf numFmtId="0" fontId="20" fillId="6" borderId="25" xfId="0" applyFont="1" applyFill="1" applyBorder="1"/>
    <xf numFmtId="0" fontId="20" fillId="6" borderId="26" xfId="0" applyFont="1" applyFill="1" applyBorder="1"/>
    <xf numFmtId="0" fontId="20" fillId="6" borderId="27" xfId="0" applyFont="1" applyFill="1" applyBorder="1"/>
    <xf numFmtId="0" fontId="21" fillId="6" borderId="24" xfId="0" applyFont="1" applyFill="1" applyBorder="1"/>
    <xf numFmtId="0" fontId="20" fillId="6" borderId="29" xfId="0" applyFont="1" applyFill="1" applyBorder="1"/>
    <xf numFmtId="0" fontId="20" fillId="6" borderId="30" xfId="0" applyFont="1" applyFill="1" applyBorder="1"/>
    <xf numFmtId="0" fontId="20" fillId="6" borderId="31" xfId="0" applyFont="1" applyFill="1" applyBorder="1"/>
    <xf numFmtId="0" fontId="20" fillId="6" borderId="32" xfId="0" applyFont="1" applyFill="1" applyBorder="1"/>
    <xf numFmtId="0" fontId="20" fillId="6" borderId="23" xfId="0" applyFont="1" applyFill="1" applyBorder="1"/>
    <xf numFmtId="0" fontId="20" fillId="6" borderId="33" xfId="0" applyFont="1" applyFill="1" applyBorder="1"/>
    <xf numFmtId="0" fontId="20" fillId="6" borderId="34" xfId="0" applyFont="1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0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22" fillId="4" borderId="0" xfId="0" applyFont="1" applyFill="1"/>
    <xf numFmtId="0" fontId="22" fillId="5" borderId="41" xfId="0" applyFont="1" applyFill="1" applyBorder="1"/>
    <xf numFmtId="0" fontId="24" fillId="0" borderId="24" xfId="0" applyFont="1" applyBorder="1" applyAlignment="1">
      <alignment vertical="center"/>
    </xf>
    <xf numFmtId="0" fontId="8" fillId="5" borderId="44" xfId="0" applyFont="1" applyFill="1" applyBorder="1"/>
    <xf numFmtId="0" fontId="14" fillId="5" borderId="35" xfId="0" applyFont="1" applyFill="1" applyBorder="1"/>
    <xf numFmtId="0" fontId="0" fillId="5" borderId="28" xfId="0" applyFill="1" applyBorder="1"/>
    <xf numFmtId="0" fontId="0" fillId="5" borderId="36" xfId="0" applyFill="1" applyBorder="1"/>
    <xf numFmtId="0" fontId="8" fillId="5" borderId="51" xfId="0" applyFont="1" applyFill="1" applyBorder="1"/>
    <xf numFmtId="0" fontId="0" fillId="5" borderId="52" xfId="0" applyFill="1" applyBorder="1"/>
    <xf numFmtId="0" fontId="0" fillId="5" borderId="51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23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 wrapText="1"/>
    </xf>
    <xf numFmtId="0" fontId="20" fillId="5" borderId="28" xfId="0" applyFont="1" applyFill="1" applyBorder="1" applyAlignment="1">
      <alignment horizontal="center" wrapText="1"/>
    </xf>
    <xf numFmtId="0" fontId="20" fillId="5" borderId="36" xfId="0" applyFont="1" applyFill="1" applyBorder="1" applyAlignment="1">
      <alignment horizontal="center" wrapText="1"/>
    </xf>
    <xf numFmtId="0" fontId="20" fillId="5" borderId="37" xfId="0" applyFont="1" applyFill="1" applyBorder="1" applyAlignment="1">
      <alignment horizontal="center" wrapText="1"/>
    </xf>
    <xf numFmtId="0" fontId="20" fillId="5" borderId="38" xfId="0" applyFont="1" applyFill="1" applyBorder="1" applyAlignment="1">
      <alignment horizontal="center" wrapText="1"/>
    </xf>
    <xf numFmtId="0" fontId="20" fillId="5" borderId="39" xfId="0" applyFont="1" applyFill="1" applyBorder="1" applyAlignment="1">
      <alignment horizontal="center" wrapText="1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0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38" xfId="0" applyFont="1" applyFill="1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1.63</c:v>
                </c:pt>
                <c:pt idx="1">
                  <c:v>1.53</c:v>
                </c:pt>
                <c:pt idx="2">
                  <c:v>1.53</c:v>
                </c:pt>
                <c:pt idx="3">
                  <c:v>1.5</c:v>
                </c:pt>
                <c:pt idx="4">
                  <c:v>1.47</c:v>
                </c:pt>
                <c:pt idx="5">
                  <c:v>1.49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1.05</c:v>
                </c:pt>
                <c:pt idx="1">
                  <c:v>1.01</c:v>
                </c:pt>
                <c:pt idx="2">
                  <c:v>1</c:v>
                </c:pt>
                <c:pt idx="3">
                  <c:v>1.02</c:v>
                </c:pt>
                <c:pt idx="4">
                  <c:v>1.05</c:v>
                </c:pt>
                <c:pt idx="5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3.03</c:v>
                </c:pt>
                <c:pt idx="3">
                  <c:v>3.04</c:v>
                </c:pt>
                <c:pt idx="5">
                  <c:v>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2.3199999999999998</c:v>
                </c:pt>
                <c:pt idx="1">
                  <c:v>2.19</c:v>
                </c:pt>
                <c:pt idx="2">
                  <c:v>2.15</c:v>
                </c:pt>
                <c:pt idx="3">
                  <c:v>2.14</c:v>
                </c:pt>
                <c:pt idx="4">
                  <c:v>2.15</c:v>
                </c:pt>
                <c:pt idx="5">
                  <c:v>2.2200000000000002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3.61</c:v>
                </c:pt>
                <c:pt idx="1">
                  <c:v>3.37</c:v>
                </c:pt>
                <c:pt idx="2">
                  <c:v>3.44</c:v>
                </c:pt>
                <c:pt idx="3">
                  <c:v>3.42</c:v>
                </c:pt>
                <c:pt idx="4">
                  <c:v>3.32</c:v>
                </c:pt>
                <c:pt idx="5">
                  <c:v>3.56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2.76</c:v>
                </c:pt>
                <c:pt idx="1">
                  <c:v>2.68</c:v>
                </c:pt>
                <c:pt idx="2">
                  <c:v>2.63</c:v>
                </c:pt>
                <c:pt idx="3">
                  <c:v>2.64</c:v>
                </c:pt>
                <c:pt idx="4">
                  <c:v>2.7</c:v>
                </c:pt>
                <c:pt idx="5">
                  <c:v>2.74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1.1299999999999999</c:v>
                </c:pt>
                <c:pt idx="1">
                  <c:v>1.08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1.1499999999999999</c:v>
                </c:pt>
                <c:pt idx="5">
                  <c:v>1.1599999999999999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4.83</c:v>
                </c:pt>
                <c:pt idx="1">
                  <c:v>4.63</c:v>
                </c:pt>
                <c:pt idx="2">
                  <c:v>4.57</c:v>
                </c:pt>
                <c:pt idx="3">
                  <c:v>4.6399999999999997</c:v>
                </c:pt>
                <c:pt idx="4">
                  <c:v>4.6500000000000004</c:v>
                </c:pt>
                <c:pt idx="5">
                  <c:v>4.76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3.32</c:v>
                </c:pt>
                <c:pt idx="1">
                  <c:v>3.13</c:v>
                </c:pt>
                <c:pt idx="2">
                  <c:v>3.04</c:v>
                </c:pt>
                <c:pt idx="3">
                  <c:v>3.05</c:v>
                </c:pt>
                <c:pt idx="4">
                  <c:v>3.06</c:v>
                </c:pt>
                <c:pt idx="5">
                  <c:v>3.24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2.62</c:v>
                </c:pt>
                <c:pt idx="2">
                  <c:v>2.54</c:v>
                </c:pt>
                <c:pt idx="3">
                  <c:v>2.5099999999999998</c:v>
                </c:pt>
                <c:pt idx="4">
                  <c:v>2.5499999999999998</c:v>
                </c:pt>
                <c:pt idx="5">
                  <c:v>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2.4900000000000002</c:v>
                </c:pt>
                <c:pt idx="1">
                  <c:v>2.4300000000000002</c:v>
                </c:pt>
                <c:pt idx="2">
                  <c:v>2.4300000000000002</c:v>
                </c:pt>
                <c:pt idx="3">
                  <c:v>2.4500000000000002</c:v>
                </c:pt>
                <c:pt idx="4">
                  <c:v>2.4700000000000002</c:v>
                </c:pt>
                <c:pt idx="5">
                  <c:v>2.57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5</c:v>
                </c:pt>
                <c:pt idx="1">
                  <c:v>4.87</c:v>
                </c:pt>
                <c:pt idx="2">
                  <c:v>4.76</c:v>
                </c:pt>
                <c:pt idx="3">
                  <c:v>4.74</c:v>
                </c:pt>
                <c:pt idx="4">
                  <c:v>4.7699999999999996</c:v>
                </c:pt>
                <c:pt idx="5">
                  <c:v>4.99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Data!$B$20:$J$20</c:f>
              <c:numCache>
                <c:formatCode>General</c:formatCode>
                <c:ptCount val="9"/>
                <c:pt idx="0">
                  <c:v>3.05</c:v>
                </c:pt>
                <c:pt idx="2">
                  <c:v>2.91</c:v>
                </c:pt>
                <c:pt idx="3">
                  <c:v>2.92</c:v>
                </c:pt>
                <c:pt idx="5">
                  <c:v>3.02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Data!$B$21:$J$21</c:f>
              <c:numCache>
                <c:formatCode>General</c:formatCode>
                <c:ptCount val="9"/>
                <c:pt idx="0">
                  <c:v>2.91</c:v>
                </c:pt>
                <c:pt idx="2">
                  <c:v>2.79</c:v>
                </c:pt>
                <c:pt idx="3">
                  <c:v>2.78</c:v>
                </c:pt>
                <c:pt idx="4">
                  <c:v>2.75</c:v>
                </c:pt>
                <c:pt idx="5">
                  <c:v>2.81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Data!$B$22:$J$22</c:f>
              <c:numCache>
                <c:formatCode>General</c:formatCode>
                <c:ptCount val="9"/>
                <c:pt idx="0">
                  <c:v>1.05</c:v>
                </c:pt>
                <c:pt idx="2">
                  <c:v>1.03</c:v>
                </c:pt>
                <c:pt idx="3">
                  <c:v>1.03</c:v>
                </c:pt>
                <c:pt idx="4">
                  <c:v>1.03</c:v>
                </c:pt>
                <c:pt idx="5">
                  <c:v>1.05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Data!$B$23:$J$23</c:f>
              <c:numCache>
                <c:formatCode>General</c:formatCode>
                <c:ptCount val="9"/>
                <c:pt idx="0">
                  <c:v>1.07</c:v>
                </c:pt>
                <c:pt idx="1">
                  <c:v>1.05</c:v>
                </c:pt>
                <c:pt idx="2">
                  <c:v>1.03</c:v>
                </c:pt>
                <c:pt idx="3">
                  <c:v>1.07</c:v>
                </c:pt>
                <c:pt idx="4">
                  <c:v>1.07</c:v>
                </c:pt>
                <c:pt idx="5">
                  <c:v>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Data!$B$24:$J$24</c:f>
              <c:numCache>
                <c:formatCode>General</c:formatCode>
                <c:ptCount val="9"/>
                <c:pt idx="0">
                  <c:v>1</c:v>
                </c:pt>
                <c:pt idx="1">
                  <c:v>0.96</c:v>
                </c:pt>
                <c:pt idx="2">
                  <c:v>0.98</c:v>
                </c:pt>
                <c:pt idx="3">
                  <c:v>0.96</c:v>
                </c:pt>
                <c:pt idx="4">
                  <c:v>0.96</c:v>
                </c:pt>
                <c:pt idx="5">
                  <c:v>1.01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Data!$B$25:$J$25</c:f>
              <c:numCache>
                <c:formatCode>General</c:formatCode>
                <c:ptCount val="9"/>
                <c:pt idx="0">
                  <c:v>1</c:v>
                </c:pt>
                <c:pt idx="1">
                  <c:v>0.99</c:v>
                </c:pt>
                <c:pt idx="2">
                  <c:v>0.98</c:v>
                </c:pt>
                <c:pt idx="3">
                  <c:v>1</c:v>
                </c:pt>
                <c:pt idx="4">
                  <c:v>1</c:v>
                </c:pt>
                <c:pt idx="5">
                  <c:v>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Data!$B$26:$J$26</c:f>
              <c:numCache>
                <c:formatCode>General</c:formatCode>
                <c:ptCount val="9"/>
                <c:pt idx="0">
                  <c:v>0.92</c:v>
                </c:pt>
                <c:pt idx="1">
                  <c:v>0.93</c:v>
                </c:pt>
                <c:pt idx="2">
                  <c:v>0.92</c:v>
                </c:pt>
                <c:pt idx="3">
                  <c:v>0.91</c:v>
                </c:pt>
                <c:pt idx="4">
                  <c:v>0.91</c:v>
                </c:pt>
                <c:pt idx="5">
                  <c:v>0.93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Data!$B$27:$J$27</c:f>
              <c:numCache>
                <c:formatCode>General</c:formatCode>
                <c:ptCount val="9"/>
                <c:pt idx="0">
                  <c:v>1.1100000000000001</c:v>
                </c:pt>
                <c:pt idx="2">
                  <c:v>1.04</c:v>
                </c:pt>
                <c:pt idx="3">
                  <c:v>1.03</c:v>
                </c:pt>
                <c:pt idx="4">
                  <c:v>1.03</c:v>
                </c:pt>
                <c:pt idx="5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Data!$B$28:$J$28</c:f>
              <c:numCache>
                <c:formatCode>General</c:formatCode>
                <c:ptCount val="9"/>
                <c:pt idx="0">
                  <c:v>0.92</c:v>
                </c:pt>
                <c:pt idx="1">
                  <c:v>0.91</c:v>
                </c:pt>
                <c:pt idx="2">
                  <c:v>0.91</c:v>
                </c:pt>
                <c:pt idx="3">
                  <c:v>0.9</c:v>
                </c:pt>
                <c:pt idx="4">
                  <c:v>0.94</c:v>
                </c:pt>
                <c:pt idx="5">
                  <c:v>0.96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Data!$B$29:$J$29</c:f>
              <c:numCache>
                <c:formatCode>General</c:formatCode>
                <c:ptCount val="9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1.03</c:v>
                </c:pt>
                <c:pt idx="4">
                  <c:v>1.04</c:v>
                </c:pt>
                <c:pt idx="5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Data!$B$30:$J$30</c:f>
              <c:numCache>
                <c:formatCode>General</c:formatCode>
                <c:ptCount val="9"/>
                <c:pt idx="0">
                  <c:v>0.95</c:v>
                </c:pt>
                <c:pt idx="1">
                  <c:v>1.06</c:v>
                </c:pt>
                <c:pt idx="2">
                  <c:v>0.96</c:v>
                </c:pt>
                <c:pt idx="3">
                  <c:v>0.95</c:v>
                </c:pt>
                <c:pt idx="4">
                  <c:v>0.95</c:v>
                </c:pt>
                <c:pt idx="5">
                  <c:v>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7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93.865030674846636</c:v>
                </c:pt>
                <c:pt idx="2">
                  <c:v>93.865030674846636</c:v>
                </c:pt>
                <c:pt idx="3">
                  <c:v>92.024539877300612</c:v>
                </c:pt>
                <c:pt idx="4">
                  <c:v>90.184049079754601</c:v>
                </c:pt>
                <c:pt idx="5">
                  <c:v>91.411042944785279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96.190476190476176</c:v>
                </c:pt>
                <c:pt idx="2">
                  <c:v>95.238095238095227</c:v>
                </c:pt>
                <c:pt idx="3">
                  <c:v>97.142857142857139</c:v>
                </c:pt>
                <c:pt idx="4">
                  <c:v>100</c:v>
                </c:pt>
                <c:pt idx="5">
                  <c:v>102.85714285714288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100.33003300330034</c:v>
                </c:pt>
                <c:pt idx="4">
                  <c:v>0</c:v>
                </c:pt>
                <c:pt idx="5">
                  <c:v>100.99009900990099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94.396551724137936</c:v>
                </c:pt>
                <c:pt idx="2">
                  <c:v>92.672413793103445</c:v>
                </c:pt>
                <c:pt idx="3">
                  <c:v>92.24137931034484</c:v>
                </c:pt>
                <c:pt idx="4">
                  <c:v>92.672413793103445</c:v>
                </c:pt>
                <c:pt idx="5">
                  <c:v>95.689655172413808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93.351800554016634</c:v>
                </c:pt>
                <c:pt idx="2">
                  <c:v>95.29085872576178</c:v>
                </c:pt>
                <c:pt idx="3">
                  <c:v>94.736842105263165</c:v>
                </c:pt>
                <c:pt idx="4">
                  <c:v>91.966759002770075</c:v>
                </c:pt>
                <c:pt idx="5">
                  <c:v>98.61495844875347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97.101449275362327</c:v>
                </c:pt>
                <c:pt idx="2">
                  <c:v>95.289855072463766</c:v>
                </c:pt>
                <c:pt idx="3">
                  <c:v>95.652173913043498</c:v>
                </c:pt>
                <c:pt idx="4">
                  <c:v>97.826086956521749</c:v>
                </c:pt>
                <c:pt idx="5">
                  <c:v>99.275362318840592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95.57522123893807</c:v>
                </c:pt>
                <c:pt idx="2">
                  <c:v>100</c:v>
                </c:pt>
                <c:pt idx="3">
                  <c:v>100</c:v>
                </c:pt>
                <c:pt idx="4">
                  <c:v>101.76991150442478</c:v>
                </c:pt>
                <c:pt idx="5">
                  <c:v>102.65486725663717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95.859213250517598</c:v>
                </c:pt>
                <c:pt idx="2">
                  <c:v>94.616977225672883</c:v>
                </c:pt>
                <c:pt idx="3">
                  <c:v>96.066252587991713</c:v>
                </c:pt>
                <c:pt idx="4">
                  <c:v>96.273291925465841</c:v>
                </c:pt>
                <c:pt idx="5">
                  <c:v>98.550724637681157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94.277108433734952</c:v>
                </c:pt>
                <c:pt idx="2">
                  <c:v>91.566265060240966</c:v>
                </c:pt>
                <c:pt idx="3">
                  <c:v>91.867469879518069</c:v>
                </c:pt>
                <c:pt idx="4">
                  <c:v>92.168674698795186</c:v>
                </c:pt>
                <c:pt idx="5">
                  <c:v>97.590361445783145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96.946564885496173</c:v>
                </c:pt>
                <c:pt idx="3">
                  <c:v>95.801526717557238</c:v>
                </c:pt>
                <c:pt idx="4">
                  <c:v>97.328244274809151</c:v>
                </c:pt>
                <c:pt idx="5">
                  <c:v>97.70992366412213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97.590361445783131</c:v>
                </c:pt>
                <c:pt idx="2">
                  <c:v>97.590361445783131</c:v>
                </c:pt>
                <c:pt idx="3">
                  <c:v>98.393574297188763</c:v>
                </c:pt>
                <c:pt idx="4">
                  <c:v>99.196787148594382</c:v>
                </c:pt>
                <c:pt idx="5">
                  <c:v>103.21285140562249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97.399999999999991</c:v>
                </c:pt>
                <c:pt idx="2">
                  <c:v>95.199999999999989</c:v>
                </c:pt>
                <c:pt idx="3">
                  <c:v>94.800000000000011</c:v>
                </c:pt>
                <c:pt idx="4">
                  <c:v>95.399999999999991</c:v>
                </c:pt>
                <c:pt idx="5">
                  <c:v>99.8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95.409836065573785</c:v>
                </c:pt>
                <c:pt idx="3">
                  <c:v>95.73770491803279</c:v>
                </c:pt>
                <c:pt idx="4">
                  <c:v>0</c:v>
                </c:pt>
                <c:pt idx="5">
                  <c:v>99.016393442622956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95.876288659793801</c:v>
                </c:pt>
                <c:pt idx="3">
                  <c:v>95.532646048109953</c:v>
                </c:pt>
                <c:pt idx="4">
                  <c:v>94.50171821305841</c:v>
                </c:pt>
                <c:pt idx="5">
                  <c:v>96.56357388316151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98.095238095238088</c:v>
                </c:pt>
                <c:pt idx="3">
                  <c:v>98.095238095238088</c:v>
                </c:pt>
                <c:pt idx="4">
                  <c:v>98.095238095238088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98.130841121495322</c:v>
                </c:pt>
                <c:pt idx="2">
                  <c:v>96.261682242990659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96</c:v>
                </c:pt>
                <c:pt idx="2">
                  <c:v>98</c:v>
                </c:pt>
                <c:pt idx="3">
                  <c:v>96</c:v>
                </c:pt>
                <c:pt idx="4">
                  <c:v>96</c:v>
                </c:pt>
                <c:pt idx="5">
                  <c:v>101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100</c:v>
                </c:pt>
                <c:pt idx="4">
                  <c:v>100</c:v>
                </c:pt>
                <c:pt idx="5">
                  <c:v>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101.08695652173914</c:v>
                </c:pt>
                <c:pt idx="2">
                  <c:v>100</c:v>
                </c:pt>
                <c:pt idx="3">
                  <c:v>98.91304347826086</c:v>
                </c:pt>
                <c:pt idx="4">
                  <c:v>98.91304347826086</c:v>
                </c:pt>
                <c:pt idx="5">
                  <c:v>101.08695652173914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93.693693693693689</c:v>
                </c:pt>
                <c:pt idx="3">
                  <c:v>92.792792792792795</c:v>
                </c:pt>
                <c:pt idx="4">
                  <c:v>92.792792792792795</c:v>
                </c:pt>
                <c:pt idx="5">
                  <c:v>97.297297297297291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98.91304347826086</c:v>
                </c:pt>
                <c:pt idx="2">
                  <c:v>98.91304347826086</c:v>
                </c:pt>
                <c:pt idx="3">
                  <c:v>97.826086956521735</c:v>
                </c:pt>
                <c:pt idx="4">
                  <c:v>102.17391304347825</c:v>
                </c:pt>
                <c:pt idx="5">
                  <c:v>104.34782608695652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100.97087378640776</c:v>
                </c:pt>
                <c:pt idx="5">
                  <c:v>104.85436893203884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111.57894736842107</c:v>
                </c:pt>
                <c:pt idx="2">
                  <c:v>101.05263157894737</c:v>
                </c:pt>
                <c:pt idx="3">
                  <c:v>100</c:v>
                </c:pt>
                <c:pt idx="4">
                  <c:v>100</c:v>
                </c:pt>
                <c:pt idx="5">
                  <c:v>104.21052631578948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1.779227040937138</c:v>
                  </c:pt>
                  <c:pt idx="2">
                    <c:v>0.93674857081096963</c:v>
                  </c:pt>
                  <c:pt idx="3">
                    <c:v>1.0003014908294585</c:v>
                  </c:pt>
                  <c:pt idx="4">
                    <c:v>1.3401495147589324</c:v>
                  </c:pt>
                  <c:pt idx="5">
                    <c:v>1.1345345395621105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1.779227040937138</c:v>
                  </c:pt>
                  <c:pt idx="2">
                    <c:v>0.93674857081096963</c:v>
                  </c:pt>
                  <c:pt idx="3">
                    <c:v>1.0003014908294585</c:v>
                  </c:pt>
                  <c:pt idx="4">
                    <c:v>1.3401495147589324</c:v>
                  </c:pt>
                  <c:pt idx="5">
                    <c:v>1.1345345395621105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97.665705957513524</c:v>
                </c:pt>
                <c:pt idx="2">
                  <c:v>96.52631072436192</c:v>
                </c:pt>
                <c:pt idx="3">
                  <c:v>96.693659179274832</c:v>
                </c:pt>
                <c:pt idx="4">
                  <c:v>97.058752275879783</c:v>
                </c:pt>
                <c:pt idx="5">
                  <c:v>99.944953549621275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7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A6" sqref="A6:XFD6"/>
    </sheetView>
  </sheetViews>
  <sheetFormatPr baseColWidth="10" defaultColWidth="11.42578125" defaultRowHeight="12.75" x14ac:dyDescent="0.2"/>
  <cols>
    <col min="1" max="2" width="11.42578125" style="65"/>
    <col min="3" max="3" width="31.42578125" style="65" bestFit="1" customWidth="1"/>
    <col min="4" max="16384" width="11.42578125" style="65"/>
  </cols>
  <sheetData>
    <row r="3" spans="3:9" ht="57" customHeight="1" x14ac:dyDescent="0.6">
      <c r="C3" s="115" t="s">
        <v>45</v>
      </c>
      <c r="D3" s="115"/>
      <c r="E3" s="115"/>
      <c r="F3" s="115"/>
      <c r="G3" s="115"/>
      <c r="H3" s="115"/>
      <c r="I3" s="115"/>
    </row>
    <row r="5" spans="3:9" ht="34.5" x14ac:dyDescent="0.45">
      <c r="C5" s="66" t="s">
        <v>46</v>
      </c>
      <c r="D5" s="66" t="s">
        <v>53</v>
      </c>
    </row>
    <row r="8" spans="3:9" ht="25.5" customHeight="1" x14ac:dyDescent="0.3">
      <c r="C8" s="67" t="s">
        <v>47</v>
      </c>
      <c r="D8" s="68" t="s">
        <v>82</v>
      </c>
      <c r="E8" s="69"/>
      <c r="F8" s="69"/>
      <c r="G8" s="69"/>
      <c r="H8" s="69"/>
      <c r="I8" s="70"/>
    </row>
    <row r="9" spans="3:9" ht="26.25" customHeight="1" x14ac:dyDescent="0.3">
      <c r="C9" s="67" t="s">
        <v>48</v>
      </c>
      <c r="D9" s="116">
        <v>44228</v>
      </c>
      <c r="E9" s="117"/>
      <c r="F9" s="117"/>
      <c r="G9" s="117"/>
      <c r="H9" s="117"/>
      <c r="I9" s="118"/>
    </row>
    <row r="10" spans="3:9" ht="20.25" x14ac:dyDescent="0.3">
      <c r="C10" s="67" t="s">
        <v>49</v>
      </c>
      <c r="D10" s="119" t="s">
        <v>83</v>
      </c>
      <c r="E10" s="120"/>
      <c r="F10" s="120"/>
      <c r="G10" s="120"/>
      <c r="H10" s="120"/>
      <c r="I10" s="121"/>
    </row>
    <row r="11" spans="3:9" x14ac:dyDescent="0.2">
      <c r="C11" s="71" t="s">
        <v>50</v>
      </c>
      <c r="D11" s="122"/>
      <c r="E11" s="123"/>
      <c r="F11" s="123"/>
      <c r="G11" s="123"/>
      <c r="H11" s="123"/>
      <c r="I11" s="124"/>
    </row>
    <row r="12" spans="3:9" ht="25.5" customHeight="1" x14ac:dyDescent="0.3">
      <c r="C12" s="67" t="s">
        <v>51</v>
      </c>
      <c r="D12" s="125" t="s">
        <v>81</v>
      </c>
      <c r="E12" s="117"/>
      <c r="F12" s="117"/>
      <c r="G12" s="117"/>
      <c r="H12" s="117"/>
      <c r="I12" s="118"/>
    </row>
    <row r="13" spans="3:9" ht="24.75" customHeight="1" x14ac:dyDescent="0.3">
      <c r="C13" s="67" t="s">
        <v>52</v>
      </c>
      <c r="D13" s="125" t="s">
        <v>84</v>
      </c>
      <c r="E13" s="117"/>
      <c r="F13" s="117"/>
      <c r="G13" s="117"/>
      <c r="H13" s="117"/>
      <c r="I13" s="118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D22" sqref="D22"/>
    </sheetView>
  </sheetViews>
  <sheetFormatPr baseColWidth="10" defaultColWidth="11.42578125" defaultRowHeight="12.75" x14ac:dyDescent="0.2"/>
  <cols>
    <col min="1" max="1" width="57.42578125" style="73" customWidth="1"/>
    <col min="2" max="2" width="20.28515625" style="73" customWidth="1"/>
    <col min="3" max="3" width="13" style="73" customWidth="1"/>
    <col min="4" max="4" width="13.28515625" style="73" customWidth="1"/>
    <col min="5" max="5" width="13.42578125" style="73" customWidth="1"/>
    <col min="6" max="6" width="13.5703125" style="73" customWidth="1"/>
    <col min="7" max="7" width="13.7109375" style="73" bestFit="1" customWidth="1"/>
    <col min="8" max="16384" width="11.42578125" style="73"/>
  </cols>
  <sheetData>
    <row r="1" spans="1:7" ht="20.25" x14ac:dyDescent="0.3">
      <c r="A1" s="72" t="s">
        <v>43</v>
      </c>
      <c r="B1" s="72"/>
      <c r="C1" s="72"/>
      <c r="D1" s="72"/>
      <c r="E1" s="72"/>
      <c r="F1" s="72"/>
      <c r="G1" s="72"/>
    </row>
    <row r="2" spans="1:7" ht="20.25" x14ac:dyDescent="0.3">
      <c r="A2" s="74" t="s">
        <v>85</v>
      </c>
      <c r="B2" s="72"/>
      <c r="C2" s="72"/>
      <c r="D2" s="72"/>
      <c r="E2" s="72"/>
      <c r="F2" s="72"/>
      <c r="G2" s="72"/>
    </row>
    <row r="3" spans="1:7" ht="20.25" x14ac:dyDescent="0.3">
      <c r="A3" s="72" t="s">
        <v>54</v>
      </c>
      <c r="B3" s="75"/>
      <c r="C3" s="72"/>
      <c r="D3" s="72"/>
      <c r="E3" s="72"/>
      <c r="F3" s="72"/>
      <c r="G3" s="72"/>
    </row>
    <row r="4" spans="1:7" ht="15" x14ac:dyDescent="0.2">
      <c r="A4" s="76" t="s">
        <v>41</v>
      </c>
      <c r="B4" s="76"/>
      <c r="C4" s="76"/>
      <c r="D4" s="76"/>
      <c r="E4" s="76"/>
      <c r="F4" s="76"/>
      <c r="G4" s="76"/>
    </row>
    <row r="5" spans="1:7" ht="15" x14ac:dyDescent="0.2">
      <c r="A5" s="77" t="s">
        <v>86</v>
      </c>
      <c r="B5" s="78"/>
      <c r="C5" s="78"/>
      <c r="D5" s="78"/>
      <c r="E5" s="78"/>
      <c r="F5" s="78"/>
      <c r="G5" s="78"/>
    </row>
    <row r="6" spans="1:7" ht="15" x14ac:dyDescent="0.2">
      <c r="A6" s="76"/>
      <c r="B6" s="78"/>
      <c r="C6" s="78"/>
      <c r="D6" s="76"/>
      <c r="E6" s="76"/>
      <c r="F6" s="76"/>
      <c r="G6" s="76"/>
    </row>
    <row r="7" spans="1:7" ht="15" x14ac:dyDescent="0.2">
      <c r="A7" s="76" t="s">
        <v>42</v>
      </c>
      <c r="B7" s="78"/>
      <c r="C7" s="78"/>
      <c r="D7" s="78"/>
      <c r="E7" s="78"/>
      <c r="F7" s="78"/>
      <c r="G7" s="78"/>
    </row>
    <row r="8" spans="1:7" ht="15" x14ac:dyDescent="0.2">
      <c r="A8" s="77" t="s">
        <v>87</v>
      </c>
      <c r="B8" s="78"/>
      <c r="C8" s="78"/>
      <c r="D8" s="78"/>
      <c r="E8" s="78"/>
      <c r="F8" s="78"/>
      <c r="G8" s="78"/>
    </row>
    <row r="9" spans="1:7" ht="15" x14ac:dyDescent="0.2">
      <c r="A9" s="76"/>
      <c r="B9" s="78"/>
      <c r="C9" s="78"/>
      <c r="D9" s="78"/>
      <c r="E9" s="76"/>
      <c r="F9" s="76"/>
      <c r="G9" s="76"/>
    </row>
    <row r="10" spans="1:7" ht="15" x14ac:dyDescent="0.2">
      <c r="A10" s="76" t="s">
        <v>44</v>
      </c>
      <c r="B10" s="78"/>
      <c r="C10" s="78"/>
      <c r="D10" s="78"/>
      <c r="E10" s="78"/>
      <c r="F10" s="78"/>
      <c r="G10" s="78"/>
    </row>
    <row r="11" spans="1:7" ht="15" x14ac:dyDescent="0.2">
      <c r="A11" s="77" t="s">
        <v>109</v>
      </c>
      <c r="B11" s="78"/>
      <c r="C11" s="78"/>
      <c r="D11" s="78"/>
      <c r="E11" s="78"/>
      <c r="F11" s="78"/>
      <c r="G11" s="78"/>
    </row>
    <row r="12" spans="1:7" ht="15" x14ac:dyDescent="0.2">
      <c r="A12" s="76"/>
      <c r="B12" s="76"/>
      <c r="C12" s="76"/>
      <c r="D12" s="76"/>
      <c r="E12" s="76"/>
      <c r="F12" s="76"/>
      <c r="G12" s="76"/>
    </row>
    <row r="13" spans="1:7" ht="15" x14ac:dyDescent="0.2">
      <c r="A13" s="76" t="s">
        <v>35</v>
      </c>
      <c r="B13" s="76"/>
      <c r="C13" s="76"/>
      <c r="D13" s="76"/>
      <c r="E13" s="76"/>
      <c r="F13" s="76"/>
      <c r="G13" s="76"/>
    </row>
    <row r="14" spans="1:7" ht="15" x14ac:dyDescent="0.2">
      <c r="A14" s="79" t="s">
        <v>112</v>
      </c>
      <c r="B14" s="80" t="s">
        <v>32</v>
      </c>
      <c r="C14" s="80"/>
      <c r="D14" s="80"/>
      <c r="E14" s="76"/>
      <c r="F14" s="76"/>
      <c r="G14" s="76"/>
    </row>
    <row r="15" spans="1:7" ht="15" x14ac:dyDescent="0.2">
      <c r="A15" s="79"/>
      <c r="B15" s="80" t="s">
        <v>34</v>
      </c>
      <c r="C15" s="81"/>
      <c r="D15" s="82"/>
      <c r="E15" s="76"/>
      <c r="F15" s="76"/>
      <c r="G15" s="78"/>
    </row>
    <row r="16" spans="1:7" ht="15" x14ac:dyDescent="0.2">
      <c r="A16" s="79"/>
      <c r="B16" s="83" t="s">
        <v>33</v>
      </c>
      <c r="C16" s="84"/>
      <c r="D16" s="85"/>
      <c r="E16" s="76"/>
      <c r="F16" s="76"/>
      <c r="G16" s="76"/>
    </row>
    <row r="17" spans="1:7" ht="15" x14ac:dyDescent="0.2">
      <c r="A17" s="76"/>
      <c r="B17" s="76"/>
      <c r="C17" s="76"/>
      <c r="D17" s="76"/>
      <c r="E17" s="76"/>
      <c r="F17" s="76"/>
      <c r="G17" s="76"/>
    </row>
    <row r="18" spans="1:7" ht="15" x14ac:dyDescent="0.2">
      <c r="A18" s="76" t="s">
        <v>37</v>
      </c>
      <c r="B18" s="76"/>
      <c r="C18" s="76"/>
      <c r="D18" s="76"/>
      <c r="E18" s="76"/>
      <c r="F18" s="76"/>
      <c r="G18" s="76"/>
    </row>
    <row r="19" spans="1:7" ht="15" x14ac:dyDescent="0.2">
      <c r="A19" s="79"/>
      <c r="B19" s="80" t="s">
        <v>36</v>
      </c>
      <c r="C19" s="76"/>
      <c r="D19" s="76"/>
      <c r="E19" s="76"/>
      <c r="F19" s="76"/>
      <c r="G19" s="76"/>
    </row>
    <row r="20" spans="1:7" ht="15" x14ac:dyDescent="0.2">
      <c r="A20" s="79"/>
      <c r="B20" s="80" t="s">
        <v>39</v>
      </c>
      <c r="C20" s="76"/>
      <c r="D20" s="76"/>
      <c r="E20" s="76"/>
      <c r="F20" s="76"/>
      <c r="G20" s="76"/>
    </row>
    <row r="21" spans="1:7" ht="15" x14ac:dyDescent="0.2">
      <c r="A21" s="79"/>
      <c r="B21" s="80" t="s">
        <v>38</v>
      </c>
      <c r="C21" s="76"/>
      <c r="D21" s="76"/>
      <c r="E21" s="76"/>
      <c r="F21" s="76"/>
      <c r="G21" s="76"/>
    </row>
    <row r="22" spans="1:7" ht="15" x14ac:dyDescent="0.2">
      <c r="A22" s="79" t="s">
        <v>113</v>
      </c>
      <c r="B22" s="80" t="s">
        <v>40</v>
      </c>
      <c r="C22" s="76"/>
      <c r="D22" s="76"/>
      <c r="E22" s="76"/>
      <c r="F22" s="76"/>
      <c r="G22" s="76"/>
    </row>
    <row r="23" spans="1:7" ht="15" x14ac:dyDescent="0.2">
      <c r="A23" s="76"/>
      <c r="B23" s="76"/>
      <c r="C23" s="76"/>
      <c r="D23" s="76"/>
      <c r="E23" s="76"/>
      <c r="F23" s="76"/>
      <c r="G23" s="76"/>
    </row>
    <row r="24" spans="1:7" ht="15" x14ac:dyDescent="0.2">
      <c r="A24" s="76" t="s">
        <v>55</v>
      </c>
      <c r="B24" s="76"/>
      <c r="C24" s="76"/>
      <c r="D24" s="76"/>
      <c r="E24" s="76"/>
      <c r="F24" s="76"/>
      <c r="G24" s="76"/>
    </row>
    <row r="25" spans="1:7" ht="15.75" x14ac:dyDescent="0.25">
      <c r="A25" s="86" t="s">
        <v>56</v>
      </c>
      <c r="B25" s="80" t="s">
        <v>57</v>
      </c>
      <c r="C25" s="80" t="s">
        <v>58</v>
      </c>
      <c r="D25" s="80" t="s">
        <v>59</v>
      </c>
      <c r="E25" s="80" t="s">
        <v>60</v>
      </c>
      <c r="F25" s="80" t="s">
        <v>61</v>
      </c>
      <c r="G25" s="80" t="s">
        <v>62</v>
      </c>
    </row>
    <row r="26" spans="1:7" ht="15" x14ac:dyDescent="0.2">
      <c r="A26" s="80" t="s">
        <v>63</v>
      </c>
      <c r="B26" s="127" t="s">
        <v>88</v>
      </c>
      <c r="C26" s="128"/>
      <c r="D26" s="128"/>
      <c r="E26" s="128"/>
      <c r="F26" s="128"/>
      <c r="G26" s="129"/>
    </row>
    <row r="27" spans="1:7" ht="15" x14ac:dyDescent="0.2">
      <c r="A27" s="80" t="s">
        <v>64</v>
      </c>
      <c r="B27" s="77" t="s">
        <v>89</v>
      </c>
      <c r="C27" s="77" t="s">
        <v>90</v>
      </c>
      <c r="D27" s="77" t="s">
        <v>91</v>
      </c>
      <c r="E27" s="77" t="s">
        <v>92</v>
      </c>
      <c r="F27" s="77" t="s">
        <v>93</v>
      </c>
      <c r="G27" s="77" t="s">
        <v>94</v>
      </c>
    </row>
    <row r="28" spans="1:7" ht="15" x14ac:dyDescent="0.2">
      <c r="A28" s="80" t="s">
        <v>65</v>
      </c>
      <c r="B28" s="130" t="s">
        <v>95</v>
      </c>
      <c r="C28" s="131"/>
      <c r="D28" s="131"/>
      <c r="E28" s="131"/>
      <c r="F28" s="131"/>
      <c r="G28" s="132"/>
    </row>
    <row r="29" spans="1:7" ht="15" x14ac:dyDescent="0.2">
      <c r="A29" s="80" t="s">
        <v>66</v>
      </c>
      <c r="B29" s="133"/>
      <c r="C29" s="134"/>
      <c r="D29" s="134"/>
      <c r="E29" s="134"/>
      <c r="F29" s="134"/>
      <c r="G29" s="135"/>
    </row>
    <row r="30" spans="1:7" ht="15.75" x14ac:dyDescent="0.25">
      <c r="A30" s="80" t="s">
        <v>67</v>
      </c>
      <c r="B30" s="127" t="s">
        <v>96</v>
      </c>
      <c r="C30" s="128"/>
      <c r="D30" s="128"/>
      <c r="E30" s="128"/>
      <c r="F30" s="128"/>
      <c r="G30" s="129"/>
    </row>
    <row r="31" spans="1:7" ht="15.75" thickBot="1" x14ac:dyDescent="0.25">
      <c r="A31" s="87" t="s">
        <v>68</v>
      </c>
      <c r="B31" s="136" t="s">
        <v>97</v>
      </c>
      <c r="C31" s="137"/>
      <c r="D31" s="137"/>
      <c r="E31" s="137"/>
      <c r="F31" s="137"/>
      <c r="G31" s="138"/>
    </row>
    <row r="32" spans="1:7" ht="15" x14ac:dyDescent="0.2">
      <c r="A32" s="88" t="s">
        <v>69</v>
      </c>
      <c r="B32" s="89"/>
      <c r="C32" s="89"/>
      <c r="D32" s="89"/>
      <c r="E32" s="89"/>
      <c r="F32" s="89"/>
      <c r="G32" s="90"/>
    </row>
    <row r="33" spans="1:7" ht="15" x14ac:dyDescent="0.2">
      <c r="A33" s="91" t="s">
        <v>70</v>
      </c>
      <c r="B33" s="127" t="s">
        <v>98</v>
      </c>
      <c r="C33" s="128"/>
      <c r="D33" s="128"/>
      <c r="E33" s="128"/>
      <c r="F33" s="128"/>
      <c r="G33" s="129"/>
    </row>
    <row r="34" spans="1:7" ht="15" x14ac:dyDescent="0.2">
      <c r="A34" s="91" t="s">
        <v>71</v>
      </c>
      <c r="B34" s="127" t="s">
        <v>96</v>
      </c>
      <c r="C34" s="128"/>
      <c r="D34" s="128"/>
      <c r="E34" s="128"/>
      <c r="F34" s="128"/>
      <c r="G34" s="129"/>
    </row>
    <row r="35" spans="1:7" ht="15.75" thickBot="1" x14ac:dyDescent="0.25">
      <c r="A35" s="92" t="s">
        <v>72</v>
      </c>
      <c r="B35" s="136" t="s">
        <v>99</v>
      </c>
      <c r="C35" s="137"/>
      <c r="D35" s="137"/>
      <c r="E35" s="137"/>
      <c r="F35" s="137"/>
      <c r="G35" s="138"/>
    </row>
    <row r="36" spans="1:7" ht="15" x14ac:dyDescent="0.2">
      <c r="A36" s="93" t="s">
        <v>73</v>
      </c>
      <c r="B36" s="93"/>
      <c r="C36" s="93"/>
      <c r="D36" s="93"/>
      <c r="E36" s="93"/>
      <c r="F36" s="93"/>
      <c r="G36" s="93"/>
    </row>
    <row r="37" spans="1:7" ht="18" x14ac:dyDescent="0.2">
      <c r="A37" s="80" t="s">
        <v>74</v>
      </c>
      <c r="B37" s="77"/>
      <c r="C37" s="77"/>
      <c r="D37" s="77"/>
      <c r="E37" s="77"/>
      <c r="F37" s="77"/>
      <c r="G37" s="77"/>
    </row>
    <row r="38" spans="1:7" ht="15" x14ac:dyDescent="0.2">
      <c r="A38" s="80" t="s">
        <v>31</v>
      </c>
      <c r="B38" s="77"/>
      <c r="C38" s="77"/>
      <c r="D38" s="77"/>
      <c r="E38" s="77"/>
      <c r="F38" s="77"/>
      <c r="G38" s="77"/>
    </row>
    <row r="39" spans="1:7" ht="15" x14ac:dyDescent="0.2">
      <c r="A39" s="80" t="s">
        <v>75</v>
      </c>
      <c r="B39" s="77"/>
      <c r="C39" s="77"/>
      <c r="D39" s="77"/>
      <c r="E39" s="77"/>
      <c r="F39" s="77"/>
      <c r="G39" s="77"/>
    </row>
    <row r="40" spans="1:7" ht="15" x14ac:dyDescent="0.2">
      <c r="A40" s="80" t="s">
        <v>76</v>
      </c>
      <c r="B40" s="104" t="s">
        <v>97</v>
      </c>
      <c r="C40" s="104" t="s">
        <v>97</v>
      </c>
      <c r="D40" s="104" t="s">
        <v>97</v>
      </c>
      <c r="E40" s="104" t="s">
        <v>97</v>
      </c>
      <c r="F40" s="104" t="s">
        <v>97</v>
      </c>
      <c r="G40" s="104" t="s">
        <v>97</v>
      </c>
    </row>
    <row r="41" spans="1:7" ht="15" x14ac:dyDescent="0.2">
      <c r="A41" s="80" t="s">
        <v>77</v>
      </c>
      <c r="B41" s="77"/>
      <c r="C41" s="77"/>
      <c r="D41" s="77"/>
      <c r="E41" s="77"/>
      <c r="F41" s="77"/>
      <c r="G41" s="77"/>
    </row>
    <row r="42" spans="1:7" ht="15" x14ac:dyDescent="0.2">
      <c r="A42" s="76"/>
      <c r="B42" s="76"/>
      <c r="C42" s="76"/>
      <c r="D42" s="76"/>
      <c r="E42" s="76"/>
      <c r="F42" s="76"/>
      <c r="G42" s="76"/>
    </row>
    <row r="43" spans="1:7" ht="15" x14ac:dyDescent="0.2">
      <c r="A43" s="126" t="s">
        <v>78</v>
      </c>
      <c r="B43" s="126"/>
      <c r="C43" s="126"/>
      <c r="D43" s="126"/>
      <c r="E43" s="126"/>
      <c r="F43" s="126"/>
      <c r="G43" s="126"/>
    </row>
  </sheetData>
  <mergeCells count="8">
    <mergeCell ref="A43:G43"/>
    <mergeCell ref="B26:G26"/>
    <mergeCell ref="B28:G29"/>
    <mergeCell ref="B30:G30"/>
    <mergeCell ref="B31:G31"/>
    <mergeCell ref="B33:G33"/>
    <mergeCell ref="B34:G34"/>
    <mergeCell ref="B3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52" workbookViewId="0">
      <selection activeCell="T86" sqref="T8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4"/>
    <col min="43" max="135" width="11.42578125" style="8"/>
  </cols>
  <sheetData>
    <row r="1" spans="1:18" ht="23.25" x14ac:dyDescent="0.35">
      <c r="A1" s="13" t="s">
        <v>13</v>
      </c>
      <c r="B1" s="14"/>
      <c r="C1" s="144" t="s">
        <v>81</v>
      </c>
      <c r="D1" s="145"/>
      <c r="E1" s="145"/>
      <c r="F1" s="145"/>
      <c r="G1" s="145"/>
      <c r="H1" s="145"/>
      <c r="I1" s="145"/>
      <c r="J1" s="145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10</v>
      </c>
      <c r="C3" s="18" t="s">
        <v>25</v>
      </c>
      <c r="D3" s="17"/>
      <c r="E3" s="7">
        <v>20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8</v>
      </c>
      <c r="D6" s="3">
        <v>12</v>
      </c>
      <c r="E6" s="3">
        <v>24</v>
      </c>
      <c r="F6" s="3">
        <v>36</v>
      </c>
      <c r="G6" s="3">
        <v>48</v>
      </c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9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>
        <v>1.63</v>
      </c>
      <c r="C8">
        <v>1.53</v>
      </c>
      <c r="D8">
        <v>1.53</v>
      </c>
      <c r="E8">
        <v>1.5</v>
      </c>
      <c r="F8">
        <v>1.47</v>
      </c>
      <c r="G8">
        <v>1.49</v>
      </c>
      <c r="J8" s="60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>
        <v>1.05</v>
      </c>
      <c r="C9">
        <v>1.01</v>
      </c>
      <c r="D9">
        <v>1</v>
      </c>
      <c r="E9">
        <v>1.02</v>
      </c>
      <c r="F9">
        <v>1.05</v>
      </c>
      <c r="G9">
        <v>1.08</v>
      </c>
      <c r="J9" s="61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>
        <v>3.03</v>
      </c>
      <c r="E10">
        <v>3.04</v>
      </c>
      <c r="G10">
        <v>3.06</v>
      </c>
      <c r="J10" s="61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>
        <v>2.3199999999999998</v>
      </c>
      <c r="C11">
        <v>2.19</v>
      </c>
      <c r="D11">
        <v>2.15</v>
      </c>
      <c r="E11">
        <v>2.14</v>
      </c>
      <c r="F11">
        <v>2.15</v>
      </c>
      <c r="G11">
        <v>2.2200000000000002</v>
      </c>
      <c r="J11" s="61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>
        <v>3.61</v>
      </c>
      <c r="C12">
        <v>3.37</v>
      </c>
      <c r="D12">
        <v>3.44</v>
      </c>
      <c r="E12">
        <v>3.42</v>
      </c>
      <c r="F12">
        <v>3.32</v>
      </c>
      <c r="G12">
        <v>3.56</v>
      </c>
      <c r="J12" s="61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>
        <v>2.76</v>
      </c>
      <c r="C13">
        <v>2.68</v>
      </c>
      <c r="D13">
        <v>2.63</v>
      </c>
      <c r="E13">
        <v>2.64</v>
      </c>
      <c r="F13">
        <v>2.7</v>
      </c>
      <c r="G13">
        <v>2.74</v>
      </c>
      <c r="J13" s="61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>
        <v>1.1299999999999999</v>
      </c>
      <c r="C14">
        <v>1.08</v>
      </c>
      <c r="D14">
        <v>1.1299999999999999</v>
      </c>
      <c r="E14">
        <v>1.1299999999999999</v>
      </c>
      <c r="F14">
        <v>1.1499999999999999</v>
      </c>
      <c r="G14">
        <v>1.1599999999999999</v>
      </c>
      <c r="J14" s="61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>
        <v>4.83</v>
      </c>
      <c r="C15">
        <v>4.63</v>
      </c>
      <c r="D15">
        <v>4.57</v>
      </c>
      <c r="E15">
        <v>4.6399999999999997</v>
      </c>
      <c r="F15">
        <v>4.6500000000000004</v>
      </c>
      <c r="G15">
        <v>4.76</v>
      </c>
      <c r="J15" s="61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>
        <v>3.32</v>
      </c>
      <c r="C16">
        <v>3.13</v>
      </c>
      <c r="D16">
        <v>3.04</v>
      </c>
      <c r="E16">
        <v>3.05</v>
      </c>
      <c r="F16">
        <v>3.06</v>
      </c>
      <c r="G16">
        <v>3.24</v>
      </c>
      <c r="J16" s="61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>
        <v>2.62</v>
      </c>
      <c r="D17">
        <v>2.54</v>
      </c>
      <c r="E17">
        <v>2.5099999999999998</v>
      </c>
      <c r="F17">
        <v>2.5499999999999998</v>
      </c>
      <c r="G17">
        <v>2.56</v>
      </c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>
        <v>2.4900000000000002</v>
      </c>
      <c r="C18">
        <v>2.4300000000000002</v>
      </c>
      <c r="D18">
        <v>2.4300000000000002</v>
      </c>
      <c r="E18">
        <v>2.4500000000000002</v>
      </c>
      <c r="F18">
        <v>2.4700000000000002</v>
      </c>
      <c r="G18">
        <v>2.57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>
        <v>5</v>
      </c>
      <c r="C19">
        <v>4.87</v>
      </c>
      <c r="D19">
        <v>4.76</v>
      </c>
      <c r="E19">
        <v>4.74</v>
      </c>
      <c r="F19">
        <v>4.7699999999999996</v>
      </c>
      <c r="G19">
        <v>4.99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>
        <v>3.05</v>
      </c>
      <c r="D20">
        <v>2.91</v>
      </c>
      <c r="E20">
        <v>2.92</v>
      </c>
      <c r="G20">
        <v>3.02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>
        <v>2.91</v>
      </c>
      <c r="D21">
        <v>2.79</v>
      </c>
      <c r="E21">
        <v>2.78</v>
      </c>
      <c r="F21">
        <v>2.75</v>
      </c>
      <c r="G21">
        <v>2.81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>
        <v>1.05</v>
      </c>
      <c r="D22">
        <v>1.03</v>
      </c>
      <c r="E22">
        <v>1.03</v>
      </c>
      <c r="F22">
        <v>1.03</v>
      </c>
      <c r="G22">
        <v>1.05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>
        <v>1.07</v>
      </c>
      <c r="C23">
        <v>1.05</v>
      </c>
      <c r="D23">
        <v>1.03</v>
      </c>
      <c r="E23">
        <v>1.07</v>
      </c>
      <c r="F23">
        <v>1.07</v>
      </c>
      <c r="G23">
        <v>1.07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>
        <v>1</v>
      </c>
      <c r="C24">
        <v>0.96</v>
      </c>
      <c r="D24">
        <v>0.98</v>
      </c>
      <c r="E24">
        <v>0.96</v>
      </c>
      <c r="F24">
        <v>0.96</v>
      </c>
      <c r="G24">
        <v>1.01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>
        <v>1</v>
      </c>
      <c r="C25">
        <v>0.99</v>
      </c>
      <c r="D25">
        <v>0.98</v>
      </c>
      <c r="E25">
        <v>1</v>
      </c>
      <c r="F25">
        <v>1</v>
      </c>
      <c r="G25">
        <v>1.02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>
        <v>0.92</v>
      </c>
      <c r="C26">
        <v>0.93</v>
      </c>
      <c r="D26">
        <v>0.92</v>
      </c>
      <c r="E26">
        <v>0.91</v>
      </c>
      <c r="F26">
        <v>0.91</v>
      </c>
      <c r="G26">
        <v>0.93</v>
      </c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>
        <v>1.1100000000000001</v>
      </c>
      <c r="D27">
        <v>1.04</v>
      </c>
      <c r="E27">
        <v>1.03</v>
      </c>
      <c r="F27">
        <v>1.03</v>
      </c>
      <c r="G27">
        <v>1.08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>
        <v>0.92</v>
      </c>
      <c r="C28">
        <v>0.91</v>
      </c>
      <c r="D28">
        <v>0.91</v>
      </c>
      <c r="E28">
        <v>0.9</v>
      </c>
      <c r="F28">
        <v>0.94</v>
      </c>
      <c r="G28">
        <v>0.96</v>
      </c>
      <c r="J28" s="61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>
        <v>1.03</v>
      </c>
      <c r="C29">
        <v>1.03</v>
      </c>
      <c r="D29">
        <v>1.03</v>
      </c>
      <c r="E29">
        <v>1.03</v>
      </c>
      <c r="F29">
        <v>1.04</v>
      </c>
      <c r="G29">
        <v>1.08</v>
      </c>
      <c r="J29" s="61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>
        <v>0.95</v>
      </c>
      <c r="C30">
        <v>1.06</v>
      </c>
      <c r="D30">
        <v>0.96</v>
      </c>
      <c r="E30">
        <v>0.95</v>
      </c>
      <c r="F30">
        <v>0.95</v>
      </c>
      <c r="G30">
        <v>0.99</v>
      </c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93.865030674846636</v>
      </c>
      <c r="D64" s="25">
        <f t="shared" ref="D64:D73" si="2">IF((B8&lt;&gt;0)*ISNUMBER(D8),100*(D8/B8),"")</f>
        <v>93.865030674846636</v>
      </c>
      <c r="E64" s="25">
        <f t="shared" ref="E64:E73" si="3">IF((B8&lt;&gt;0)*ISNUMBER(E8),100*(E8/B8),"")</f>
        <v>92.024539877300612</v>
      </c>
      <c r="F64" s="25">
        <f t="shared" ref="F64:F73" si="4">IF((B8&lt;&gt;0)*ISNUMBER(F8),100*(F8/B8),"")</f>
        <v>90.184049079754601</v>
      </c>
      <c r="G64" s="25">
        <f t="shared" ref="G64:G73" si="5">IF((B8&lt;&gt;0)*ISNUMBER(G8),100*(G8/B8),"")</f>
        <v>91.411042944785279</v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96.190476190476176</v>
      </c>
      <c r="D65" s="25">
        <f t="shared" si="2"/>
        <v>95.238095238095227</v>
      </c>
      <c r="E65" s="25">
        <f t="shared" si="3"/>
        <v>97.142857142857139</v>
      </c>
      <c r="F65" s="25">
        <f t="shared" si="4"/>
        <v>100</v>
      </c>
      <c r="G65" s="25">
        <f t="shared" si="5"/>
        <v>102.85714285714288</v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 t="str">
        <f t="shared" si="1"/>
        <v/>
      </c>
      <c r="D66" s="25" t="str">
        <f t="shared" si="2"/>
        <v/>
      </c>
      <c r="E66" s="25">
        <f t="shared" si="3"/>
        <v>100.33003300330034</v>
      </c>
      <c r="F66" s="25" t="str">
        <f t="shared" si="4"/>
        <v/>
      </c>
      <c r="G66" s="25">
        <f t="shared" si="5"/>
        <v>100.99009900990099</v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94.396551724137936</v>
      </c>
      <c r="D67" s="25">
        <f t="shared" si="2"/>
        <v>92.672413793103445</v>
      </c>
      <c r="E67" s="25">
        <f t="shared" si="3"/>
        <v>92.24137931034484</v>
      </c>
      <c r="F67" s="25">
        <f t="shared" si="4"/>
        <v>92.672413793103445</v>
      </c>
      <c r="G67" s="25">
        <f t="shared" si="5"/>
        <v>95.689655172413808</v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93.351800554016634</v>
      </c>
      <c r="D68" s="25">
        <f t="shared" si="2"/>
        <v>95.29085872576178</v>
      </c>
      <c r="E68" s="25">
        <f t="shared" si="3"/>
        <v>94.736842105263165</v>
      </c>
      <c r="F68" s="25">
        <f t="shared" si="4"/>
        <v>91.966759002770075</v>
      </c>
      <c r="G68" s="25">
        <f t="shared" si="5"/>
        <v>98.61495844875347</v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97.101449275362327</v>
      </c>
      <c r="D69" s="25">
        <f t="shared" si="2"/>
        <v>95.289855072463766</v>
      </c>
      <c r="E69" s="25">
        <f t="shared" si="3"/>
        <v>95.652173913043498</v>
      </c>
      <c r="F69" s="25">
        <f t="shared" si="4"/>
        <v>97.826086956521749</v>
      </c>
      <c r="G69" s="25">
        <f t="shared" si="5"/>
        <v>99.275362318840592</v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95.57522123893807</v>
      </c>
      <c r="D70" s="25">
        <f t="shared" si="2"/>
        <v>100</v>
      </c>
      <c r="E70" s="25">
        <f t="shared" si="3"/>
        <v>100</v>
      </c>
      <c r="F70" s="25">
        <f t="shared" si="4"/>
        <v>101.76991150442478</v>
      </c>
      <c r="G70" s="25">
        <f t="shared" si="5"/>
        <v>102.65486725663717</v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95.859213250517598</v>
      </c>
      <c r="D71" s="25">
        <f t="shared" si="2"/>
        <v>94.616977225672883</v>
      </c>
      <c r="E71" s="25">
        <f t="shared" si="3"/>
        <v>96.066252587991713</v>
      </c>
      <c r="F71" s="25">
        <f t="shared" si="4"/>
        <v>96.273291925465841</v>
      </c>
      <c r="G71" s="25">
        <f t="shared" si="5"/>
        <v>98.550724637681157</v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94.277108433734952</v>
      </c>
      <c r="D72" s="25">
        <f t="shared" si="2"/>
        <v>91.566265060240966</v>
      </c>
      <c r="E72" s="25">
        <f t="shared" si="3"/>
        <v>91.867469879518069</v>
      </c>
      <c r="F72" s="25">
        <f t="shared" si="4"/>
        <v>92.168674698795186</v>
      </c>
      <c r="G72" s="25">
        <f t="shared" si="5"/>
        <v>97.590361445783145</v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 t="str">
        <f t="shared" si="1"/>
        <v/>
      </c>
      <c r="D73" s="25">
        <f t="shared" si="2"/>
        <v>96.946564885496173</v>
      </c>
      <c r="E73" s="25">
        <f t="shared" si="3"/>
        <v>95.801526717557238</v>
      </c>
      <c r="F73" s="25">
        <f t="shared" si="4"/>
        <v>97.328244274809151</v>
      </c>
      <c r="G73" s="25">
        <f t="shared" si="5"/>
        <v>97.70992366412213</v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97.590361445783131</v>
      </c>
      <c r="D74" s="25">
        <f t="shared" ref="D74:D103" si="11">IF((B18&lt;&gt;0)*ISNUMBER(D18),100*(D18/B18),"")</f>
        <v>97.590361445783131</v>
      </c>
      <c r="E74" s="25">
        <f t="shared" ref="E74:E103" si="12">IF((B18&lt;&gt;0)*ISNUMBER(E18),100*(E18/B18),"")</f>
        <v>98.393574297188763</v>
      </c>
      <c r="F74" s="25">
        <f t="shared" ref="F74:F103" si="13">IF((B18&lt;&gt;0)*ISNUMBER(F18),100*(F18/B18),"")</f>
        <v>99.196787148594382</v>
      </c>
      <c r="G74" s="25">
        <f t="shared" ref="G74:G103" si="14">IF((B18&lt;&gt;0)*ISNUMBER(G18),100*(G18/B18),"")</f>
        <v>103.21285140562249</v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97.399999999999991</v>
      </c>
      <c r="D75" s="25">
        <f t="shared" si="11"/>
        <v>95.199999999999989</v>
      </c>
      <c r="E75" s="25">
        <f t="shared" si="12"/>
        <v>94.800000000000011</v>
      </c>
      <c r="F75" s="25">
        <f t="shared" si="13"/>
        <v>95.399999999999991</v>
      </c>
      <c r="G75" s="25">
        <f t="shared" si="14"/>
        <v>99.8</v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 t="str">
        <f t="shared" si="10"/>
        <v/>
      </c>
      <c r="D76" s="25">
        <f t="shared" si="11"/>
        <v>95.409836065573785</v>
      </c>
      <c r="E76" s="25">
        <f t="shared" si="12"/>
        <v>95.73770491803279</v>
      </c>
      <c r="F76" s="25" t="str">
        <f t="shared" si="13"/>
        <v/>
      </c>
      <c r="G76" s="25">
        <f t="shared" si="14"/>
        <v>99.016393442622956</v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 t="str">
        <f t="shared" si="10"/>
        <v/>
      </c>
      <c r="D77" s="25">
        <f t="shared" si="11"/>
        <v>95.876288659793801</v>
      </c>
      <c r="E77" s="25">
        <f t="shared" si="12"/>
        <v>95.532646048109953</v>
      </c>
      <c r="F77" s="25">
        <f t="shared" si="13"/>
        <v>94.50171821305841</v>
      </c>
      <c r="G77" s="25">
        <f t="shared" si="14"/>
        <v>96.56357388316151</v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 t="str">
        <f t="shared" si="10"/>
        <v/>
      </c>
      <c r="D78" s="25">
        <f t="shared" si="11"/>
        <v>98.095238095238088</v>
      </c>
      <c r="E78" s="25">
        <f t="shared" si="12"/>
        <v>98.095238095238088</v>
      </c>
      <c r="F78" s="25">
        <f t="shared" si="13"/>
        <v>98.095238095238088</v>
      </c>
      <c r="G78" s="25">
        <f t="shared" si="14"/>
        <v>100</v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98.130841121495322</v>
      </c>
      <c r="D79" s="25">
        <f t="shared" si="11"/>
        <v>96.261682242990659</v>
      </c>
      <c r="E79" s="25">
        <f t="shared" si="12"/>
        <v>100</v>
      </c>
      <c r="F79" s="25">
        <f t="shared" si="13"/>
        <v>100</v>
      </c>
      <c r="G79" s="25">
        <f t="shared" si="14"/>
        <v>100</v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96</v>
      </c>
      <c r="D80" s="25">
        <f t="shared" si="11"/>
        <v>98</v>
      </c>
      <c r="E80" s="25">
        <f t="shared" si="12"/>
        <v>96</v>
      </c>
      <c r="F80" s="25">
        <f t="shared" si="13"/>
        <v>96</v>
      </c>
      <c r="G80" s="25">
        <f t="shared" si="14"/>
        <v>101</v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99</v>
      </c>
      <c r="D81" s="25">
        <f t="shared" si="11"/>
        <v>98</v>
      </c>
      <c r="E81" s="25">
        <f t="shared" si="12"/>
        <v>100</v>
      </c>
      <c r="F81" s="25">
        <f t="shared" si="13"/>
        <v>100</v>
      </c>
      <c r="G81" s="25">
        <f t="shared" si="14"/>
        <v>102</v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101.08695652173914</v>
      </c>
      <c r="D82" s="25">
        <f t="shared" si="11"/>
        <v>100</v>
      </c>
      <c r="E82" s="25">
        <f t="shared" si="12"/>
        <v>98.91304347826086</v>
      </c>
      <c r="F82" s="25">
        <f t="shared" si="13"/>
        <v>98.91304347826086</v>
      </c>
      <c r="G82" s="25">
        <f t="shared" si="14"/>
        <v>101.08695652173914</v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 t="str">
        <f t="shared" si="10"/>
        <v/>
      </c>
      <c r="D83" s="25">
        <f t="shared" si="11"/>
        <v>93.693693693693689</v>
      </c>
      <c r="E83" s="25">
        <f t="shared" si="12"/>
        <v>92.792792792792795</v>
      </c>
      <c r="F83" s="25">
        <f t="shared" si="13"/>
        <v>92.792792792792795</v>
      </c>
      <c r="G83" s="25">
        <f t="shared" si="14"/>
        <v>97.297297297297291</v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98.91304347826086</v>
      </c>
      <c r="D84" s="25">
        <f t="shared" si="11"/>
        <v>98.91304347826086</v>
      </c>
      <c r="E84" s="25">
        <f t="shared" si="12"/>
        <v>97.826086956521735</v>
      </c>
      <c r="F84" s="25">
        <f t="shared" si="13"/>
        <v>102.17391304347825</v>
      </c>
      <c r="G84" s="25">
        <f t="shared" si="14"/>
        <v>104.34782608695652</v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100</v>
      </c>
      <c r="D85" s="25">
        <f t="shared" si="11"/>
        <v>100</v>
      </c>
      <c r="E85" s="25">
        <f t="shared" si="12"/>
        <v>100</v>
      </c>
      <c r="F85" s="25">
        <f t="shared" si="13"/>
        <v>100.97087378640776</v>
      </c>
      <c r="G85" s="25">
        <f t="shared" si="14"/>
        <v>104.85436893203884</v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111.57894736842107</v>
      </c>
      <c r="D86" s="25">
        <f t="shared" si="11"/>
        <v>101.05263157894737</v>
      </c>
      <c r="E86" s="25">
        <f t="shared" si="12"/>
        <v>100</v>
      </c>
      <c r="F86" s="25">
        <f t="shared" si="13"/>
        <v>100</v>
      </c>
      <c r="G86" s="25">
        <f t="shared" si="14"/>
        <v>104.21052631578948</v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97.665705957513524</v>
      </c>
      <c r="D114" s="26">
        <f t="shared" si="27"/>
        <v>96.52631072436192</v>
      </c>
      <c r="E114" s="26">
        <f t="shared" si="27"/>
        <v>96.693659179274832</v>
      </c>
      <c r="F114" s="26">
        <f t="shared" si="27"/>
        <v>97.058752275879783</v>
      </c>
      <c r="G114" s="26">
        <f t="shared" si="27"/>
        <v>99.944953549621275</v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23</v>
      </c>
      <c r="C115" s="26">
        <f t="shared" ref="C115:J115" si="28">COUNT(C64:C113)</f>
        <v>17</v>
      </c>
      <c r="D115" s="26">
        <f t="shared" si="28"/>
        <v>22</v>
      </c>
      <c r="E115" s="26">
        <f t="shared" si="28"/>
        <v>23</v>
      </c>
      <c r="F115" s="26">
        <f t="shared" si="28"/>
        <v>21</v>
      </c>
      <c r="G115" s="26">
        <f t="shared" si="28"/>
        <v>23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4.2018498262069857</v>
      </c>
      <c r="D116" s="26">
        <f t="shared" si="29"/>
        <v>2.5533972869183441</v>
      </c>
      <c r="E116" s="26">
        <f t="shared" si="29"/>
        <v>2.7937531020174564</v>
      </c>
      <c r="F116" s="26">
        <f t="shared" si="29"/>
        <v>3.5607767350688406</v>
      </c>
      <c r="G116" s="26">
        <f t="shared" si="29"/>
        <v>3.1686540691040315</v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1.0190982739079184</v>
      </c>
      <c r="D117" s="26">
        <f t="shared" si="30"/>
        <v>0.54438613071146313</v>
      </c>
      <c r="E117" s="26">
        <f t="shared" si="30"/>
        <v>0.58253779108730497</v>
      </c>
      <c r="F117" s="26">
        <f t="shared" si="30"/>
        <v>0.77702518672812759</v>
      </c>
      <c r="G117" s="26">
        <f t="shared" si="30"/>
        <v>0.66071004656879284</v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1.7171443743802424</v>
      </c>
      <c r="C118" s="26">
        <f t="shared" si="31"/>
        <v>1.7458836762762506</v>
      </c>
      <c r="D118" s="26">
        <f t="shared" si="31"/>
        <v>1.7207429028118781</v>
      </c>
      <c r="E118" s="26">
        <f t="shared" si="31"/>
        <v>1.7171443743802424</v>
      </c>
      <c r="F118" s="26">
        <f t="shared" si="31"/>
        <v>1.7247182429207868</v>
      </c>
      <c r="G118" s="26">
        <f t="shared" si="31"/>
        <v>1.7171443743802424</v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1.779227040937138</v>
      </c>
      <c r="D119" s="26">
        <f t="shared" si="32"/>
        <v>0.93674857081096963</v>
      </c>
      <c r="E119" s="26">
        <f t="shared" si="32"/>
        <v>1.0003014908294585</v>
      </c>
      <c r="F119" s="26">
        <f t="shared" si="32"/>
        <v>1.3401495147589324</v>
      </c>
      <c r="G119" s="26">
        <f t="shared" si="32"/>
        <v>1.1345345395621105</v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93.351800554016634</v>
      </c>
      <c r="D120" s="26">
        <f t="shared" si="33"/>
        <v>91.566265060240966</v>
      </c>
      <c r="E120" s="26">
        <f t="shared" si="33"/>
        <v>91.867469879518069</v>
      </c>
      <c r="F120" s="26">
        <f t="shared" si="33"/>
        <v>90.184049079754601</v>
      </c>
      <c r="G120" s="26">
        <f t="shared" si="33"/>
        <v>91.411042944785279</v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111.57894736842107</v>
      </c>
      <c r="D121" s="26">
        <f t="shared" si="34"/>
        <v>101.05263157894737</v>
      </c>
      <c r="E121" s="26">
        <f t="shared" si="34"/>
        <v>100.33003300330034</v>
      </c>
      <c r="F121" s="26">
        <f t="shared" si="34"/>
        <v>102.17391304347825</v>
      </c>
      <c r="G121" s="26">
        <f t="shared" si="34"/>
        <v>104.85436893203884</v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90</v>
      </c>
      <c r="C122" s="38">
        <f>100-B3</f>
        <v>90</v>
      </c>
      <c r="D122" s="38">
        <f>100-B3</f>
        <v>90</v>
      </c>
      <c r="E122" s="38">
        <f>100-B3</f>
        <v>90</v>
      </c>
      <c r="F122" s="38">
        <f>100-B3</f>
        <v>90</v>
      </c>
      <c r="G122" s="38">
        <f>100-B3</f>
        <v>90</v>
      </c>
      <c r="H122" s="38">
        <f>100-B3</f>
        <v>90</v>
      </c>
      <c r="I122" s="38">
        <f>100-B3</f>
        <v>90</v>
      </c>
      <c r="J122" s="38">
        <f>100-B3</f>
        <v>90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110</v>
      </c>
      <c r="C123" s="24">
        <f>100+B3</f>
        <v>110</v>
      </c>
      <c r="D123" s="24">
        <f>100+B3</f>
        <v>110</v>
      </c>
      <c r="E123" s="24">
        <f>100+B3</f>
        <v>110</v>
      </c>
      <c r="F123" s="24">
        <f>100+B3</f>
        <v>110</v>
      </c>
      <c r="G123" s="24">
        <f>100+B3</f>
        <v>110</v>
      </c>
      <c r="H123" s="24">
        <f>100+B3</f>
        <v>110</v>
      </c>
      <c r="I123" s="24">
        <f>100+B3</f>
        <v>110</v>
      </c>
      <c r="J123" s="24">
        <f>100+B3</f>
        <v>110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80</v>
      </c>
      <c r="C124" s="24">
        <f>100-E3</f>
        <v>80</v>
      </c>
      <c r="D124" s="24">
        <f>100-E3</f>
        <v>80</v>
      </c>
      <c r="E124" s="24">
        <f>100-E3</f>
        <v>80</v>
      </c>
      <c r="F124" s="24">
        <f>100-E3</f>
        <v>80</v>
      </c>
      <c r="G124" s="24">
        <f>100-E3</f>
        <v>80</v>
      </c>
      <c r="H124" s="24">
        <f>100-E3</f>
        <v>80</v>
      </c>
      <c r="I124" s="24">
        <f>100-E3</f>
        <v>80</v>
      </c>
      <c r="J124" s="39">
        <f>100-E3</f>
        <v>80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120</v>
      </c>
      <c r="C125" s="41">
        <f>100+E3</f>
        <v>120</v>
      </c>
      <c r="D125" s="41">
        <f>100+E3</f>
        <v>120</v>
      </c>
      <c r="E125" s="41">
        <f>100+E3</f>
        <v>120</v>
      </c>
      <c r="F125" s="41">
        <f>100+E3</f>
        <v>120</v>
      </c>
      <c r="G125" s="41">
        <f>100+E3</f>
        <v>120</v>
      </c>
      <c r="H125" s="41">
        <f>100+E3</f>
        <v>120</v>
      </c>
      <c r="I125" s="41">
        <f>100+E3</f>
        <v>120</v>
      </c>
      <c r="J125" s="37">
        <f>100+E3</f>
        <v>120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M23"/>
  <sheetViews>
    <sheetView tabSelected="1" zoomScale="130" zoomScaleNormal="130" workbookViewId="0">
      <selection activeCell="G15" sqref="G15"/>
    </sheetView>
  </sheetViews>
  <sheetFormatPr baseColWidth="10" defaultColWidth="11.42578125" defaultRowHeight="12.75" x14ac:dyDescent="0.2"/>
  <cols>
    <col min="1" max="16384" width="11.42578125" style="65"/>
  </cols>
  <sheetData>
    <row r="3" spans="2:13" ht="34.5" x14ac:dyDescent="0.45">
      <c r="B3" s="106" t="s">
        <v>79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2:13" x14ac:dyDescent="0.2">
      <c r="B4" s="109" t="s">
        <v>111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110"/>
    </row>
    <row r="5" spans="2:13" x14ac:dyDescent="0.2">
      <c r="B5" s="111" t="s">
        <v>110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10"/>
    </row>
    <row r="6" spans="2:13" x14ac:dyDescent="0.2">
      <c r="B6" s="109" t="s">
        <v>100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110"/>
    </row>
    <row r="7" spans="2:13" x14ac:dyDescent="0.2">
      <c r="B7" s="111" t="s">
        <v>105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110"/>
    </row>
    <row r="8" spans="2:13" x14ac:dyDescent="0.2">
      <c r="B8" s="109" t="s">
        <v>101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110"/>
    </row>
    <row r="9" spans="2:13" x14ac:dyDescent="0.2">
      <c r="B9" s="111" t="s">
        <v>102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110"/>
    </row>
    <row r="10" spans="2:13" x14ac:dyDescent="0.2">
      <c r="B10" s="111" t="s">
        <v>103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110"/>
    </row>
    <row r="11" spans="2:13" x14ac:dyDescent="0.2">
      <c r="B11" s="111" t="s">
        <v>104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110"/>
    </row>
    <row r="12" spans="2:13" x14ac:dyDescent="0.2">
      <c r="B12" s="111" t="s">
        <v>106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10"/>
    </row>
    <row r="13" spans="2:13" x14ac:dyDescent="0.2">
      <c r="B13" s="112" t="s">
        <v>107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4"/>
    </row>
    <row r="14" spans="2:13" ht="45" thickBot="1" x14ac:dyDescent="0.6">
      <c r="B14" s="102"/>
    </row>
    <row r="15" spans="2:13" ht="44.25" x14ac:dyDescent="0.55000000000000004">
      <c r="B15" s="103" t="s">
        <v>80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/>
    </row>
    <row r="16" spans="2:13" x14ac:dyDescent="0.2"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2:13" x14ac:dyDescent="0.2"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2:13" x14ac:dyDescent="0.2">
      <c r="B18" s="105" t="s">
        <v>108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2:13" x14ac:dyDescent="0.2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2:13" x14ac:dyDescent="0.2">
      <c r="B20" s="96" t="s">
        <v>114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</row>
    <row r="21" spans="2:13" x14ac:dyDescent="0.2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</row>
    <row r="22" spans="2:13" x14ac:dyDescent="0.2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2:13" ht="13.5" thickBot="1" x14ac:dyDescent="0.25">
      <c r="B23" s="99" t="s">
        <v>115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2021-09-14T05:16:41Z</dcterms:modified>
</cp:coreProperties>
</file>