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omments2.xml" ContentType="application/vnd.openxmlformats-officedocument.spreadsheetml.comments+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omments3.xml" ContentType="application/vnd.openxmlformats-officedocument.spreadsheetml.comments+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omments4.xml" ContentType="application/vnd.openxmlformats-officedocument.spreadsheetml.comments+xml"/>
  <Override PartName="/xl/charts/chart7.xml" ContentType="application/vnd.openxmlformats-officedocument.drawingml.chart+xml"/>
  <Override PartName="/xl/charts/chart8.xml" ContentType="application/vnd.openxmlformats-officedocument.drawingml.chart+xml"/>
  <Override PartName="/xl/drawings/drawing5.xml" ContentType="application/vnd.openxmlformats-officedocument.drawing+xml"/>
  <Override PartName="/xl/comments5.xml" ContentType="application/vnd.openxmlformats-officedocument.spreadsheetml.comments+xml"/>
  <Override PartName="/xl/charts/chart9.xml" ContentType="application/vnd.openxmlformats-officedocument.drawingml.chart+xml"/>
  <Override PartName="/xl/charts/chart10.xml" ContentType="application/vnd.openxmlformats-officedocument.drawingml.chart+xml"/>
  <Override PartName="/xl/drawings/drawing6.xml" ContentType="application/vnd.openxmlformats-officedocument.drawing+xml"/>
  <Override PartName="/xl/comments6.xml" ContentType="application/vnd.openxmlformats-officedocument.spreadsheetml.comments+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defaultThemeVersion="124226"/>
  <mc:AlternateContent xmlns:mc="http://schemas.openxmlformats.org/markup-compatibility/2006">
    <mc:Choice Requires="x15">
      <x15ac:absPath xmlns:x15ac="http://schemas.microsoft.com/office/spreadsheetml/2010/11/ac" url="\\noklusdc01\Document_Noklus\NKK\Holdbarhetsdatabase\ResultaterTilDatabase\"/>
    </mc:Choice>
  </mc:AlternateContent>
  <xr:revisionPtr revIDLastSave="0" documentId="13_ncr:1_{B75437C0-9C55-4868-874A-C9074FA4B9CC}" xr6:coauthVersionLast="47" xr6:coauthVersionMax="47" xr10:uidLastSave="{00000000-0000-0000-0000-000000000000}"/>
  <bookViews>
    <workbookView xWindow="-120" yWindow="-120" windowWidth="29040" windowHeight="15720" activeTab="6" xr2:uid="{00000000-000D-0000-FFFF-FFFF00000000}"/>
  </bookViews>
  <sheets>
    <sheet name="TSH " sheetId="48" r:id="rId1"/>
    <sheet name="aTPO" sheetId="47" r:id="rId2"/>
    <sheet name="FT3" sheetId="46" r:id="rId3"/>
    <sheet name="FT4 " sheetId="44" r:id="rId4"/>
    <sheet name="Ferritin" sheetId="43" r:id="rId5"/>
    <sheet name="Folat" sheetId="42" r:id="rId6"/>
    <sheet name="Forside  " sheetId="36" r:id="rId7"/>
    <sheet name="Beskrivelse av betingelser " sheetId="35" r:id="rId8"/>
    <sheet name="Bakgrunnsdata" sheetId="20" r:id="rId9"/>
    <sheet name="Konklusjon" sheetId="23"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A38" i="48" l="1"/>
  <c r="BZ38" i="48"/>
  <c r="BY38" i="48"/>
  <c r="BX38" i="48"/>
  <c r="BW38" i="48"/>
  <c r="BV38" i="48"/>
  <c r="BU38" i="48"/>
  <c r="BT38" i="48"/>
  <c r="BS38" i="48"/>
  <c r="BR38" i="48"/>
  <c r="BQ38" i="48"/>
  <c r="BP38" i="48"/>
  <c r="BO38" i="48"/>
  <c r="BN38" i="48"/>
  <c r="BM38" i="48"/>
  <c r="BL38" i="48"/>
  <c r="BK38" i="48"/>
  <c r="BJ38" i="48"/>
  <c r="BI38" i="48"/>
  <c r="BH38" i="48"/>
  <c r="AZ38" i="48"/>
  <c r="AY38" i="48"/>
  <c r="AX38" i="48"/>
  <c r="CA37" i="48"/>
  <c r="BZ37" i="48"/>
  <c r="BY37" i="48"/>
  <c r="BX37" i="48"/>
  <c r="BW37" i="48"/>
  <c r="BV37" i="48"/>
  <c r="BU37" i="48"/>
  <c r="BT37" i="48"/>
  <c r="BS37" i="48"/>
  <c r="BR37" i="48"/>
  <c r="BQ37" i="48"/>
  <c r="BP37" i="48"/>
  <c r="BO37" i="48"/>
  <c r="BN37" i="48"/>
  <c r="BM37" i="48"/>
  <c r="BL37" i="48"/>
  <c r="BK37" i="48"/>
  <c r="BJ37" i="48"/>
  <c r="BI37" i="48"/>
  <c r="BH37" i="48"/>
  <c r="AZ37" i="48"/>
  <c r="AY37" i="48"/>
  <c r="AX37" i="48"/>
  <c r="CA36" i="48"/>
  <c r="BZ36" i="48"/>
  <c r="BY36" i="48"/>
  <c r="BX36" i="48"/>
  <c r="BW36" i="48"/>
  <c r="BV36" i="48"/>
  <c r="BU36" i="48"/>
  <c r="BT36" i="48"/>
  <c r="BS36" i="48"/>
  <c r="BR36" i="48"/>
  <c r="BQ36" i="48"/>
  <c r="BP36" i="48"/>
  <c r="BO36" i="48"/>
  <c r="BN36" i="48"/>
  <c r="BM36" i="48"/>
  <c r="BL36" i="48"/>
  <c r="BK36" i="48"/>
  <c r="BJ36" i="48"/>
  <c r="BI36" i="48"/>
  <c r="BH36" i="48"/>
  <c r="AZ36" i="48"/>
  <c r="AY36" i="48"/>
  <c r="AX36" i="48"/>
  <c r="CA35" i="48"/>
  <c r="BZ35" i="48"/>
  <c r="BY35" i="48"/>
  <c r="BX35" i="48"/>
  <c r="BW35" i="48"/>
  <c r="BV35" i="48"/>
  <c r="BU35" i="48"/>
  <c r="BT35" i="48"/>
  <c r="BS35" i="48"/>
  <c r="BR35" i="48"/>
  <c r="BQ35" i="48"/>
  <c r="BP35" i="48"/>
  <c r="BO35" i="48"/>
  <c r="BN35" i="48"/>
  <c r="BM35" i="48"/>
  <c r="BL35" i="48"/>
  <c r="BK35" i="48"/>
  <c r="BJ35" i="48"/>
  <c r="BI35" i="48"/>
  <c r="BH35" i="48"/>
  <c r="AZ35" i="48"/>
  <c r="AY35" i="48"/>
  <c r="AX35" i="48"/>
  <c r="CA34" i="48"/>
  <c r="BZ34" i="48"/>
  <c r="BY34" i="48"/>
  <c r="BX34" i="48"/>
  <c r="BW34" i="48"/>
  <c r="BV34" i="48"/>
  <c r="BU34" i="48"/>
  <c r="BT34" i="48"/>
  <c r="BS34" i="48"/>
  <c r="BR34" i="48"/>
  <c r="BQ34" i="48"/>
  <c r="BP34" i="48"/>
  <c r="BO34" i="48"/>
  <c r="BN34" i="48"/>
  <c r="BM34" i="48"/>
  <c r="BL34" i="48"/>
  <c r="BK34" i="48"/>
  <c r="BJ34" i="48"/>
  <c r="BI34" i="48"/>
  <c r="BH34" i="48"/>
  <c r="AZ34" i="48"/>
  <c r="AY34" i="48"/>
  <c r="AX34" i="48"/>
  <c r="CA33" i="48"/>
  <c r="BZ33" i="48"/>
  <c r="BY33" i="48"/>
  <c r="BX33" i="48"/>
  <c r="BW33" i="48"/>
  <c r="BV33" i="48"/>
  <c r="BU33" i="48"/>
  <c r="BT33" i="48"/>
  <c r="BS33" i="48"/>
  <c r="BR33" i="48"/>
  <c r="BQ33" i="48"/>
  <c r="BP33" i="48"/>
  <c r="BO33" i="48"/>
  <c r="BN33" i="48"/>
  <c r="BM33" i="48"/>
  <c r="BL33" i="48"/>
  <c r="BK33" i="48"/>
  <c r="BJ33" i="48"/>
  <c r="BI33" i="48"/>
  <c r="BH33" i="48"/>
  <c r="AZ33" i="48"/>
  <c r="AY33" i="48"/>
  <c r="AX33" i="48"/>
  <c r="CA32" i="48"/>
  <c r="BZ32" i="48"/>
  <c r="BY32" i="48"/>
  <c r="BX32" i="48"/>
  <c r="BW32" i="48"/>
  <c r="BV32" i="48"/>
  <c r="BU32" i="48"/>
  <c r="BT32" i="48"/>
  <c r="BS32" i="48"/>
  <c r="BR32" i="48"/>
  <c r="BQ32" i="48"/>
  <c r="BP32" i="48"/>
  <c r="BO32" i="48"/>
  <c r="BN32" i="48"/>
  <c r="BM32" i="48"/>
  <c r="BL32" i="48"/>
  <c r="BK32" i="48"/>
  <c r="BJ32" i="48"/>
  <c r="BI32" i="48"/>
  <c r="BH32" i="48"/>
  <c r="AZ32" i="48"/>
  <c r="AY32" i="48"/>
  <c r="AX32" i="48"/>
  <c r="CA31" i="48"/>
  <c r="BZ31" i="48"/>
  <c r="BY31" i="48"/>
  <c r="BX31" i="48"/>
  <c r="BW31" i="48"/>
  <c r="BV31" i="48"/>
  <c r="BU31" i="48"/>
  <c r="BT31" i="48"/>
  <c r="BS31" i="48"/>
  <c r="BR31" i="48"/>
  <c r="BQ31" i="48"/>
  <c r="BP31" i="48"/>
  <c r="BO31" i="48"/>
  <c r="BN31" i="48"/>
  <c r="BM31" i="48"/>
  <c r="BL31" i="48"/>
  <c r="BK31" i="48"/>
  <c r="BJ31" i="48"/>
  <c r="BI31" i="48"/>
  <c r="BH31" i="48"/>
  <c r="AZ31" i="48"/>
  <c r="AY31" i="48"/>
  <c r="AX31" i="48"/>
  <c r="CA30" i="48"/>
  <c r="BZ30" i="48"/>
  <c r="BY30" i="48"/>
  <c r="BX30" i="48"/>
  <c r="BW30" i="48"/>
  <c r="BV30" i="48"/>
  <c r="BU30" i="48"/>
  <c r="BT30" i="48"/>
  <c r="BS30" i="48"/>
  <c r="BR30" i="48"/>
  <c r="BQ30" i="48"/>
  <c r="BP30" i="48"/>
  <c r="BO30" i="48"/>
  <c r="BN30" i="48"/>
  <c r="BM30" i="48"/>
  <c r="BL30" i="48"/>
  <c r="BK30" i="48"/>
  <c r="BJ30" i="48"/>
  <c r="BI30" i="48"/>
  <c r="BH30" i="48"/>
  <c r="AZ30" i="48"/>
  <c r="AY30" i="48"/>
  <c r="AX30" i="48"/>
  <c r="CA29" i="48"/>
  <c r="BZ29" i="48"/>
  <c r="BY29" i="48"/>
  <c r="BX29" i="48"/>
  <c r="BW29" i="48"/>
  <c r="BV29" i="48"/>
  <c r="BU29" i="48"/>
  <c r="BT29" i="48"/>
  <c r="BS29" i="48"/>
  <c r="BR29" i="48"/>
  <c r="BQ29" i="48"/>
  <c r="BP29" i="48"/>
  <c r="BO29" i="48"/>
  <c r="BN29" i="48"/>
  <c r="BM29" i="48"/>
  <c r="BL29" i="48"/>
  <c r="BK29" i="48"/>
  <c r="BJ29" i="48"/>
  <c r="BI29" i="48"/>
  <c r="BH29" i="48"/>
  <c r="AZ29" i="48"/>
  <c r="AY29" i="48"/>
  <c r="AX29" i="48"/>
  <c r="CA28" i="48"/>
  <c r="BZ28" i="48"/>
  <c r="BY28" i="48"/>
  <c r="BX28" i="48"/>
  <c r="BW28" i="48"/>
  <c r="BV28" i="48"/>
  <c r="BU28" i="48"/>
  <c r="BT28" i="48"/>
  <c r="BS28" i="48"/>
  <c r="BR28" i="48"/>
  <c r="BQ28" i="48"/>
  <c r="BP28" i="48"/>
  <c r="BO28" i="48"/>
  <c r="BN28" i="48"/>
  <c r="BM28" i="48"/>
  <c r="BL28" i="48"/>
  <c r="BK28" i="48"/>
  <c r="BJ28" i="48"/>
  <c r="BI28" i="48"/>
  <c r="BH28" i="48"/>
  <c r="AZ28" i="48"/>
  <c r="AY28" i="48"/>
  <c r="AX28" i="48"/>
  <c r="CA27" i="48"/>
  <c r="BZ27" i="48"/>
  <c r="BY27" i="48"/>
  <c r="BX27" i="48"/>
  <c r="BW27" i="48"/>
  <c r="BV27" i="48"/>
  <c r="BU27" i="48"/>
  <c r="BT27" i="48"/>
  <c r="BS27" i="48"/>
  <c r="BR27" i="48"/>
  <c r="BQ27" i="48"/>
  <c r="BP27" i="48"/>
  <c r="BO27" i="48"/>
  <c r="BN27" i="48"/>
  <c r="BM27" i="48"/>
  <c r="BL27" i="48"/>
  <c r="BK27" i="48"/>
  <c r="BJ27" i="48"/>
  <c r="BI27" i="48"/>
  <c r="BH27" i="48"/>
  <c r="AZ27" i="48"/>
  <c r="AY27" i="48"/>
  <c r="AX27" i="48"/>
  <c r="CA26" i="48"/>
  <c r="BZ26" i="48"/>
  <c r="BY26" i="48"/>
  <c r="BX26" i="48"/>
  <c r="BW26" i="48"/>
  <c r="BV26" i="48"/>
  <c r="BU26" i="48"/>
  <c r="BT26" i="48"/>
  <c r="BS26" i="48"/>
  <c r="BR26" i="48"/>
  <c r="BQ26" i="48"/>
  <c r="BP26" i="48"/>
  <c r="BO26" i="48"/>
  <c r="BN26" i="48"/>
  <c r="BM26" i="48"/>
  <c r="BL26" i="48"/>
  <c r="BK26" i="48"/>
  <c r="BJ26" i="48"/>
  <c r="BI26" i="48"/>
  <c r="BH26" i="48"/>
  <c r="AZ26" i="48"/>
  <c r="AY26" i="48"/>
  <c r="AX26" i="48"/>
  <c r="CA25" i="48"/>
  <c r="BZ25" i="48"/>
  <c r="BY25" i="48"/>
  <c r="BX25" i="48"/>
  <c r="BW25" i="48"/>
  <c r="BV25" i="48"/>
  <c r="BU25" i="48"/>
  <c r="BT25" i="48"/>
  <c r="BS25" i="48"/>
  <c r="BR25" i="48"/>
  <c r="BQ25" i="48"/>
  <c r="BP25" i="48"/>
  <c r="BO25" i="48"/>
  <c r="BN25" i="48"/>
  <c r="BM25" i="48"/>
  <c r="BL25" i="48"/>
  <c r="BK25" i="48"/>
  <c r="BJ25" i="48"/>
  <c r="BI25" i="48"/>
  <c r="BH25" i="48"/>
  <c r="AZ25" i="48"/>
  <c r="AY25" i="48"/>
  <c r="AX25" i="48"/>
  <c r="CA24" i="48"/>
  <c r="BZ24" i="48"/>
  <c r="BY24" i="48"/>
  <c r="BX24" i="48"/>
  <c r="BW24" i="48"/>
  <c r="BV24" i="48"/>
  <c r="BU24" i="48"/>
  <c r="BT24" i="48"/>
  <c r="BS24" i="48"/>
  <c r="BR24" i="48"/>
  <c r="BQ24" i="48"/>
  <c r="BP24" i="48"/>
  <c r="BO24" i="48"/>
  <c r="BN24" i="48"/>
  <c r="BM24" i="48"/>
  <c r="BL24" i="48"/>
  <c r="BK24" i="48"/>
  <c r="BJ24" i="48"/>
  <c r="BI24" i="48"/>
  <c r="BH24" i="48"/>
  <c r="AZ24" i="48"/>
  <c r="AY24" i="48"/>
  <c r="AX24" i="48"/>
  <c r="CA23" i="48"/>
  <c r="BZ23" i="48"/>
  <c r="BY23" i="48"/>
  <c r="BX23" i="48"/>
  <c r="BW23" i="48"/>
  <c r="BV23" i="48"/>
  <c r="BU23" i="48"/>
  <c r="BT23" i="48"/>
  <c r="BS23" i="48"/>
  <c r="BR23" i="48"/>
  <c r="BQ23" i="48"/>
  <c r="BP23" i="48"/>
  <c r="BO23" i="48"/>
  <c r="BN23" i="48"/>
  <c r="BM23" i="48"/>
  <c r="BL23" i="48"/>
  <c r="BK23" i="48"/>
  <c r="BJ23" i="48"/>
  <c r="BI23" i="48"/>
  <c r="BH23" i="48"/>
  <c r="AZ23" i="48"/>
  <c r="AY23" i="48"/>
  <c r="AX23" i="48"/>
  <c r="CA22" i="48"/>
  <c r="BZ22" i="48"/>
  <c r="BY22" i="48"/>
  <c r="BX22" i="48"/>
  <c r="BW22" i="48"/>
  <c r="BV22" i="48"/>
  <c r="BU22" i="48"/>
  <c r="BT22" i="48"/>
  <c r="BS22" i="48"/>
  <c r="BR22" i="48"/>
  <c r="BQ22" i="48"/>
  <c r="BP22" i="48"/>
  <c r="BO22" i="48"/>
  <c r="BN22" i="48"/>
  <c r="BM22" i="48"/>
  <c r="BL22" i="48"/>
  <c r="BK22" i="48"/>
  <c r="BJ22" i="48"/>
  <c r="BI22" i="48"/>
  <c r="BH22" i="48"/>
  <c r="AZ22" i="48"/>
  <c r="AY22" i="48"/>
  <c r="AX22" i="48"/>
  <c r="CA21" i="48"/>
  <c r="BZ21" i="48"/>
  <c r="BY21" i="48"/>
  <c r="BX21" i="48"/>
  <c r="BW21" i="48"/>
  <c r="BV21" i="48"/>
  <c r="BU21" i="48"/>
  <c r="BT21" i="48"/>
  <c r="BS21" i="48"/>
  <c r="BR21" i="48"/>
  <c r="BQ21" i="48"/>
  <c r="BP21" i="48"/>
  <c r="BO21" i="48"/>
  <c r="BN21" i="48"/>
  <c r="BM21" i="48"/>
  <c r="BL21" i="48"/>
  <c r="BK21" i="48"/>
  <c r="BJ21" i="48"/>
  <c r="BI21" i="48"/>
  <c r="BH21" i="48"/>
  <c r="AZ21" i="48"/>
  <c r="AY21" i="48"/>
  <c r="AX21" i="48"/>
  <c r="CA20" i="48"/>
  <c r="BZ20" i="48"/>
  <c r="BY20" i="48"/>
  <c r="BX20" i="48"/>
  <c r="BW20" i="48"/>
  <c r="BV20" i="48"/>
  <c r="BU20" i="48"/>
  <c r="BT20" i="48"/>
  <c r="BS20" i="48"/>
  <c r="BR20" i="48"/>
  <c r="BQ20" i="48"/>
  <c r="BP20" i="48"/>
  <c r="BO20" i="48"/>
  <c r="BN20" i="48"/>
  <c r="BM20" i="48"/>
  <c r="BL20" i="48"/>
  <c r="BK20" i="48"/>
  <c r="BJ20" i="48"/>
  <c r="BI20" i="48"/>
  <c r="BH20" i="48"/>
  <c r="AZ20" i="48"/>
  <c r="AY20" i="48"/>
  <c r="AX20" i="48"/>
  <c r="CA19" i="48"/>
  <c r="BZ19" i="48"/>
  <c r="BY19" i="48"/>
  <c r="BX19" i="48"/>
  <c r="BW19" i="48"/>
  <c r="BV19" i="48"/>
  <c r="BU19" i="48"/>
  <c r="BT19" i="48"/>
  <c r="BS19" i="48"/>
  <c r="BR19" i="48"/>
  <c r="BQ19" i="48"/>
  <c r="BP19" i="48"/>
  <c r="BO19" i="48"/>
  <c r="BN19" i="48"/>
  <c r="BM19" i="48"/>
  <c r="BL19" i="48"/>
  <c r="BK19" i="48"/>
  <c r="BJ19" i="48"/>
  <c r="BI19" i="48"/>
  <c r="BH19" i="48"/>
  <c r="AZ19" i="48"/>
  <c r="AY19" i="48"/>
  <c r="AX19" i="48"/>
  <c r="CA18" i="48"/>
  <c r="BZ18" i="48"/>
  <c r="BY18" i="48"/>
  <c r="BX18" i="48"/>
  <c r="BW18" i="48"/>
  <c r="BV18" i="48"/>
  <c r="BU18" i="48"/>
  <c r="BT18" i="48"/>
  <c r="BS18" i="48"/>
  <c r="BR18" i="48"/>
  <c r="BQ18" i="48"/>
  <c r="BP18" i="48"/>
  <c r="BO18" i="48"/>
  <c r="BN18" i="48"/>
  <c r="BM18" i="48"/>
  <c r="BL18" i="48"/>
  <c r="BK18" i="48"/>
  <c r="BJ18" i="48"/>
  <c r="BI18" i="48"/>
  <c r="BH18" i="48"/>
  <c r="AZ18" i="48"/>
  <c r="AY18" i="48"/>
  <c r="AX18" i="48"/>
  <c r="CA17" i="48"/>
  <c r="BZ17" i="48"/>
  <c r="BY17" i="48"/>
  <c r="BX17" i="48"/>
  <c r="BW17" i="48"/>
  <c r="BV17" i="48"/>
  <c r="BU17" i="48"/>
  <c r="BT17" i="48"/>
  <c r="BS17" i="48"/>
  <c r="BR17" i="48"/>
  <c r="BQ17" i="48"/>
  <c r="BP17" i="48"/>
  <c r="BO17" i="48"/>
  <c r="BN17" i="48"/>
  <c r="BM17" i="48"/>
  <c r="BL17" i="48"/>
  <c r="BK17" i="48"/>
  <c r="BJ17" i="48"/>
  <c r="BI17" i="48"/>
  <c r="BH17" i="48"/>
  <c r="AZ17" i="48"/>
  <c r="AY17" i="48"/>
  <c r="AX17" i="48"/>
  <c r="CA16" i="48"/>
  <c r="BZ16" i="48"/>
  <c r="BY16" i="48"/>
  <c r="BX16" i="48"/>
  <c r="BW16" i="48"/>
  <c r="BV16" i="48"/>
  <c r="BU16" i="48"/>
  <c r="BT16" i="48"/>
  <c r="BS16" i="48"/>
  <c r="BR16" i="48"/>
  <c r="BQ16" i="48"/>
  <c r="BP16" i="48"/>
  <c r="BO16" i="48"/>
  <c r="BN16" i="48"/>
  <c r="BM16" i="48"/>
  <c r="BL16" i="48"/>
  <c r="BK16" i="48"/>
  <c r="BJ16" i="48"/>
  <c r="BI16" i="48"/>
  <c r="BH16" i="48"/>
  <c r="AZ16" i="48"/>
  <c r="AY16" i="48"/>
  <c r="AX16" i="48"/>
  <c r="CA15" i="48"/>
  <c r="BZ15" i="48"/>
  <c r="BY15" i="48"/>
  <c r="BX15" i="48"/>
  <c r="BW15" i="48"/>
  <c r="BV15" i="48"/>
  <c r="BU15" i="48"/>
  <c r="BT15" i="48"/>
  <c r="BS15" i="48"/>
  <c r="BR15" i="48"/>
  <c r="BQ15" i="48"/>
  <c r="BP15" i="48"/>
  <c r="BO15" i="48"/>
  <c r="BN15" i="48"/>
  <c r="BM15" i="48"/>
  <c r="BL15" i="48"/>
  <c r="BK15" i="48"/>
  <c r="BJ15" i="48"/>
  <c r="BI15" i="48"/>
  <c r="BH15" i="48"/>
  <c r="AZ15" i="48"/>
  <c r="AY15" i="48"/>
  <c r="AX15" i="48"/>
  <c r="CA14" i="48"/>
  <c r="BZ14" i="48"/>
  <c r="BY14" i="48"/>
  <c r="BX14" i="48"/>
  <c r="BW14" i="48"/>
  <c r="BV14" i="48"/>
  <c r="BU14" i="48"/>
  <c r="BT14" i="48"/>
  <c r="BS14" i="48"/>
  <c r="BR14" i="48"/>
  <c r="BQ14" i="48"/>
  <c r="BP14" i="48"/>
  <c r="BO14" i="48"/>
  <c r="BN14" i="48"/>
  <c r="BM14" i="48"/>
  <c r="BL14" i="48"/>
  <c r="BK14" i="48"/>
  <c r="BJ14" i="48"/>
  <c r="BI14" i="48"/>
  <c r="BH14" i="48"/>
  <c r="AZ14" i="48"/>
  <c r="AY14" i="48"/>
  <c r="AX14" i="48"/>
  <c r="AW14" i="48"/>
  <c r="AV14" i="48"/>
  <c r="AU14" i="48"/>
  <c r="AT14" i="48"/>
  <c r="AS14" i="48"/>
  <c r="AR14" i="48"/>
  <c r="AQ14" i="48"/>
  <c r="AP14" i="48"/>
  <c r="AO14" i="48"/>
  <c r="AN14" i="48"/>
  <c r="AM14" i="48"/>
  <c r="AL14" i="48"/>
  <c r="AK14" i="48"/>
  <c r="AJ14" i="48"/>
  <c r="AI14" i="48"/>
  <c r="AH14" i="48"/>
  <c r="AG14" i="48"/>
  <c r="AF14" i="48"/>
  <c r="AE14" i="48"/>
  <c r="CG14" i="48" s="1"/>
  <c r="BG14" i="48" s="1"/>
  <c r="CA13" i="48"/>
  <c r="BZ13" i="48"/>
  <c r="BY13" i="48"/>
  <c r="BX13" i="48"/>
  <c r="BW13" i="48"/>
  <c r="BV13" i="48"/>
  <c r="BU13" i="48"/>
  <c r="BT13" i="48"/>
  <c r="BS13" i="48"/>
  <c r="BR13" i="48"/>
  <c r="BQ13" i="48"/>
  <c r="BP13" i="48"/>
  <c r="BO13" i="48"/>
  <c r="BN13" i="48"/>
  <c r="BM13" i="48"/>
  <c r="BL13" i="48"/>
  <c r="BK13" i="48"/>
  <c r="BJ13" i="48"/>
  <c r="BI13" i="48"/>
  <c r="BH13" i="48"/>
  <c r="AZ13" i="48"/>
  <c r="AY13" i="48"/>
  <c r="AX13" i="48"/>
  <c r="AW13" i="48"/>
  <c r="AV13" i="48"/>
  <c r="AU13" i="48"/>
  <c r="AT13" i="48"/>
  <c r="AS13" i="48"/>
  <c r="AR13" i="48"/>
  <c r="AQ13" i="48"/>
  <c r="AP13" i="48"/>
  <c r="AO13" i="48"/>
  <c r="AN13" i="48"/>
  <c r="AM13" i="48"/>
  <c r="AL13" i="48"/>
  <c r="AK13" i="48"/>
  <c r="AJ13" i="48"/>
  <c r="AI13" i="48"/>
  <c r="AH13" i="48"/>
  <c r="AG13" i="48"/>
  <c r="AF13" i="48"/>
  <c r="AE13" i="48"/>
  <c r="AA13" i="48" s="1"/>
  <c r="CA12" i="48"/>
  <c r="BZ12" i="48"/>
  <c r="BY12" i="48"/>
  <c r="BX12" i="48"/>
  <c r="BW12" i="48"/>
  <c r="BV12" i="48"/>
  <c r="BU12" i="48"/>
  <c r="BT12" i="48"/>
  <c r="BS12" i="48"/>
  <c r="BR12" i="48"/>
  <c r="BQ12" i="48"/>
  <c r="BP12" i="48"/>
  <c r="BO12" i="48"/>
  <c r="BN12" i="48"/>
  <c r="BM12" i="48"/>
  <c r="BL12" i="48"/>
  <c r="BK12" i="48"/>
  <c r="BJ12" i="48"/>
  <c r="BI12" i="48"/>
  <c r="BH12" i="48"/>
  <c r="BB12" i="48"/>
  <c r="AZ12" i="48"/>
  <c r="AY12" i="48"/>
  <c r="AX12" i="48"/>
  <c r="AW12" i="48"/>
  <c r="AV12" i="48"/>
  <c r="AU12" i="48"/>
  <c r="AT12" i="48"/>
  <c r="AS12" i="48"/>
  <c r="AR12" i="48"/>
  <c r="AQ12" i="48"/>
  <c r="AP12" i="48"/>
  <c r="AO12" i="48"/>
  <c r="AN12" i="48"/>
  <c r="AM12" i="48"/>
  <c r="AL12" i="48"/>
  <c r="AK12" i="48"/>
  <c r="AJ12" i="48"/>
  <c r="AI12" i="48"/>
  <c r="AH12" i="48"/>
  <c r="AG12" i="48"/>
  <c r="AF12" i="48"/>
  <c r="AE12" i="48"/>
  <c r="AA12" i="48" s="1"/>
  <c r="CD11" i="48"/>
  <c r="CB11" i="48"/>
  <c r="CA11" i="48"/>
  <c r="BZ11" i="48"/>
  <c r="BY11" i="48"/>
  <c r="BX11" i="48"/>
  <c r="BW11" i="48"/>
  <c r="BV11" i="48"/>
  <c r="BU11" i="48"/>
  <c r="BT11" i="48"/>
  <c r="BS11" i="48"/>
  <c r="BR11" i="48"/>
  <c r="BQ11" i="48"/>
  <c r="BP11" i="48"/>
  <c r="BO11" i="48"/>
  <c r="BN11" i="48"/>
  <c r="BM11" i="48"/>
  <c r="BL11" i="48"/>
  <c r="BK11" i="48"/>
  <c r="BJ11" i="48"/>
  <c r="BI11" i="48"/>
  <c r="BH11" i="48"/>
  <c r="BD11" i="48"/>
  <c r="BB11" i="48"/>
  <c r="AZ11" i="48"/>
  <c r="AY11" i="48"/>
  <c r="AX11" i="48"/>
  <c r="AW11" i="48"/>
  <c r="AV11" i="48"/>
  <c r="AU11" i="48"/>
  <c r="AT11" i="48"/>
  <c r="AS11" i="48"/>
  <c r="AR11" i="48"/>
  <c r="AQ11" i="48"/>
  <c r="AP11" i="48"/>
  <c r="AO11" i="48"/>
  <c r="AN11" i="48"/>
  <c r="AM11" i="48"/>
  <c r="AL11" i="48"/>
  <c r="AK11" i="48"/>
  <c r="AJ11" i="48"/>
  <c r="AI11" i="48"/>
  <c r="AH11" i="48"/>
  <c r="AG11" i="48"/>
  <c r="AF11" i="48"/>
  <c r="AE11" i="48"/>
  <c r="BC11" i="48" s="1"/>
  <c r="AA11" i="48"/>
  <c r="Y11" i="48"/>
  <c r="CG10" i="48"/>
  <c r="BG10" i="48" s="1"/>
  <c r="CE10" i="48"/>
  <c r="CB10" i="48"/>
  <c r="CA10" i="48"/>
  <c r="BZ10" i="48"/>
  <c r="BY10" i="48"/>
  <c r="BX10" i="48"/>
  <c r="BW10" i="48"/>
  <c r="BV10" i="48"/>
  <c r="BU10" i="48"/>
  <c r="BT10" i="48"/>
  <c r="BS10" i="48"/>
  <c r="BR10" i="48"/>
  <c r="BQ10" i="48"/>
  <c r="BP10" i="48"/>
  <c r="BO10" i="48"/>
  <c r="BN10" i="48"/>
  <c r="BM10" i="48"/>
  <c r="BL10" i="48"/>
  <c r="BK10" i="48"/>
  <c r="BJ10" i="48"/>
  <c r="BI10" i="48"/>
  <c r="BH10" i="48"/>
  <c r="BF10" i="48"/>
  <c r="BA10" i="48"/>
  <c r="AZ10" i="48"/>
  <c r="AY10" i="48"/>
  <c r="AX10" i="48"/>
  <c r="AW10" i="48"/>
  <c r="AV10" i="48"/>
  <c r="AU10" i="48"/>
  <c r="AT10" i="48"/>
  <c r="AS10" i="48"/>
  <c r="AR10" i="48"/>
  <c r="AQ10" i="48"/>
  <c r="AP10" i="48"/>
  <c r="AO10" i="48"/>
  <c r="AN10" i="48"/>
  <c r="AM10" i="48"/>
  <c r="AL10" i="48"/>
  <c r="AK10" i="48"/>
  <c r="AJ10" i="48"/>
  <c r="AI10" i="48"/>
  <c r="AH10" i="48"/>
  <c r="AG10" i="48"/>
  <c r="AF10" i="48"/>
  <c r="AE10" i="48"/>
  <c r="BC10" i="48" s="1"/>
  <c r="AB10" i="48"/>
  <c r="AA10" i="48"/>
  <c r="Y10" i="48"/>
  <c r="X10" i="48"/>
  <c r="CA9" i="48"/>
  <c r="BZ9" i="48"/>
  <c r="BY9" i="48"/>
  <c r="BX9" i="48"/>
  <c r="BW9" i="48"/>
  <c r="BV9" i="48"/>
  <c r="BU9" i="48"/>
  <c r="BT9" i="48"/>
  <c r="BS9" i="48"/>
  <c r="BR9" i="48"/>
  <c r="BP9" i="48"/>
  <c r="BJ9" i="48"/>
  <c r="BA9" i="48"/>
  <c r="AZ9" i="48"/>
  <c r="AY9" i="48"/>
  <c r="AX9" i="48"/>
  <c r="AW9" i="48"/>
  <c r="AV9" i="48"/>
  <c r="AU9" i="48"/>
  <c r="AT9" i="48"/>
  <c r="AS9" i="48"/>
  <c r="AR9" i="48"/>
  <c r="AQ9" i="48"/>
  <c r="AO9" i="48"/>
  <c r="AI9" i="48"/>
  <c r="AF9" i="48"/>
  <c r="AE9" i="48"/>
  <c r="CA8" i="48"/>
  <c r="BZ8" i="48"/>
  <c r="BY8" i="48"/>
  <c r="BX8" i="48"/>
  <c r="BW8" i="48"/>
  <c r="BV8" i="48"/>
  <c r="BU8" i="48"/>
  <c r="BT8" i="48"/>
  <c r="BP8" i="48"/>
  <c r="AZ8" i="48"/>
  <c r="AY8" i="48"/>
  <c r="AX8" i="48"/>
  <c r="AW8" i="48"/>
  <c r="AV8" i="48"/>
  <c r="AU8" i="48"/>
  <c r="AT8" i="48"/>
  <c r="AS8" i="48"/>
  <c r="AO8" i="48"/>
  <c r="AF8" i="48"/>
  <c r="AE8" i="48"/>
  <c r="BA8" i="48" s="1"/>
  <c r="CA7" i="48"/>
  <c r="BZ7" i="48"/>
  <c r="BY7" i="48"/>
  <c r="BX7" i="48"/>
  <c r="BW7" i="48"/>
  <c r="BV7" i="48"/>
  <c r="BU7" i="48"/>
  <c r="BT7" i="48"/>
  <c r="BN7" i="48"/>
  <c r="BM7" i="48"/>
  <c r="BB7" i="48"/>
  <c r="AZ7" i="48"/>
  <c r="AY7" i="48"/>
  <c r="AX7" i="48"/>
  <c r="AW7" i="48"/>
  <c r="AV7" i="48"/>
  <c r="AU7" i="48"/>
  <c r="AT7" i="48"/>
  <c r="AS7" i="48"/>
  <c r="AM7" i="48"/>
  <c r="AL7" i="48"/>
  <c r="AF7" i="48"/>
  <c r="AE7" i="48"/>
  <c r="CA6" i="48"/>
  <c r="BZ6" i="48"/>
  <c r="BY6" i="48"/>
  <c r="BX6" i="48"/>
  <c r="BW6" i="48"/>
  <c r="BV6" i="48"/>
  <c r="BU6" i="48"/>
  <c r="BT6" i="48"/>
  <c r="BB6" i="48"/>
  <c r="AZ6" i="48"/>
  <c r="AY6" i="48"/>
  <c r="AX6" i="48"/>
  <c r="AW6" i="48"/>
  <c r="AV6" i="48"/>
  <c r="AU6" i="48"/>
  <c r="AT6" i="48"/>
  <c r="AS6" i="48"/>
  <c r="AF6" i="48"/>
  <c r="AE6" i="48"/>
  <c r="BA6" i="48" s="1"/>
  <c r="BD6" i="48" s="1"/>
  <c r="CA5" i="48"/>
  <c r="BZ5" i="48"/>
  <c r="BY5" i="48"/>
  <c r="BX5" i="48"/>
  <c r="BW5" i="48"/>
  <c r="BV5" i="48"/>
  <c r="BU5" i="48"/>
  <c r="BB5" i="48"/>
  <c r="AZ5" i="48"/>
  <c r="AY5" i="48"/>
  <c r="AX5" i="48"/>
  <c r="AW5" i="48"/>
  <c r="AV5" i="48"/>
  <c r="AU5" i="48"/>
  <c r="AT5" i="48"/>
  <c r="AF5" i="48"/>
  <c r="AE5" i="48"/>
  <c r="AF4" i="48"/>
  <c r="AE3" i="48"/>
  <c r="AD4" i="48" s="1"/>
  <c r="AD3" i="48"/>
  <c r="AA3" i="48"/>
  <c r="CC38" i="47"/>
  <c r="CB38" i="47"/>
  <c r="CA38" i="47"/>
  <c r="BZ38" i="47"/>
  <c r="BY38" i="47"/>
  <c r="BX38" i="47"/>
  <c r="BW38" i="47"/>
  <c r="BV38" i="47"/>
  <c r="BU38" i="47"/>
  <c r="BT38" i="47"/>
  <c r="BS38" i="47"/>
  <c r="BR38" i="47"/>
  <c r="BQ38" i="47"/>
  <c r="BP38" i="47"/>
  <c r="BO38" i="47"/>
  <c r="BN38" i="47"/>
  <c r="BM38" i="47"/>
  <c r="BL38" i="47"/>
  <c r="BK38" i="47"/>
  <c r="BJ38" i="47"/>
  <c r="BB38" i="47"/>
  <c r="BA38" i="47"/>
  <c r="AZ38" i="47"/>
  <c r="CC37" i="47"/>
  <c r="CB37" i="47"/>
  <c r="CA37" i="47"/>
  <c r="BZ37" i="47"/>
  <c r="BY37" i="47"/>
  <c r="BX37" i="47"/>
  <c r="BW37" i="47"/>
  <c r="BV37" i="47"/>
  <c r="BU37" i="47"/>
  <c r="BT37" i="47"/>
  <c r="BS37" i="47"/>
  <c r="BR37" i="47"/>
  <c r="BQ37" i="47"/>
  <c r="BP37" i="47"/>
  <c r="BO37" i="47"/>
  <c r="BN37" i="47"/>
  <c r="BM37" i="47"/>
  <c r="BL37" i="47"/>
  <c r="BK37" i="47"/>
  <c r="BJ37" i="47"/>
  <c r="BB37" i="47"/>
  <c r="BA37" i="47"/>
  <c r="AZ37" i="47"/>
  <c r="CC36" i="47"/>
  <c r="CB36" i="47"/>
  <c r="CA36" i="47"/>
  <c r="BZ36" i="47"/>
  <c r="BY36" i="47"/>
  <c r="BX36" i="47"/>
  <c r="BW36" i="47"/>
  <c r="BV36" i="47"/>
  <c r="BU36" i="47"/>
  <c r="BT36" i="47"/>
  <c r="BS36" i="47"/>
  <c r="BR36" i="47"/>
  <c r="BQ36" i="47"/>
  <c r="BP36" i="47"/>
  <c r="BO36" i="47"/>
  <c r="BN36" i="47"/>
  <c r="BM36" i="47"/>
  <c r="BL36" i="47"/>
  <c r="BK36" i="47"/>
  <c r="BJ36" i="47"/>
  <c r="BB36" i="47"/>
  <c r="BA36" i="47"/>
  <c r="AZ36" i="47"/>
  <c r="CC35" i="47"/>
  <c r="CB35" i="47"/>
  <c r="CA35" i="47"/>
  <c r="BZ35" i="47"/>
  <c r="BY35" i="47"/>
  <c r="BX35" i="47"/>
  <c r="BW35" i="47"/>
  <c r="BV35" i="47"/>
  <c r="BU35" i="47"/>
  <c r="BT35" i="47"/>
  <c r="BS35" i="47"/>
  <c r="BR35" i="47"/>
  <c r="BQ35" i="47"/>
  <c r="BP35" i="47"/>
  <c r="BO35" i="47"/>
  <c r="BN35" i="47"/>
  <c r="BM35" i="47"/>
  <c r="BL35" i="47"/>
  <c r="BK35" i="47"/>
  <c r="BJ35" i="47"/>
  <c r="BB35" i="47"/>
  <c r="BA35" i="47"/>
  <c r="AZ35" i="47"/>
  <c r="CC34" i="47"/>
  <c r="CB34" i="47"/>
  <c r="CA34" i="47"/>
  <c r="BZ34" i="47"/>
  <c r="BY34" i="47"/>
  <c r="BX34" i="47"/>
  <c r="BW34" i="47"/>
  <c r="BV34" i="47"/>
  <c r="BU34" i="47"/>
  <c r="BT34" i="47"/>
  <c r="BS34" i="47"/>
  <c r="BR34" i="47"/>
  <c r="BQ34" i="47"/>
  <c r="BP34" i="47"/>
  <c r="BO34" i="47"/>
  <c r="BN34" i="47"/>
  <c r="BM34" i="47"/>
  <c r="BL34" i="47"/>
  <c r="BK34" i="47"/>
  <c r="BJ34" i="47"/>
  <c r="BB34" i="47"/>
  <c r="BA34" i="47"/>
  <c r="AZ34" i="47"/>
  <c r="CC33" i="47"/>
  <c r="CB33" i="47"/>
  <c r="CA33" i="47"/>
  <c r="BZ33" i="47"/>
  <c r="BY33" i="47"/>
  <c r="BX33" i="47"/>
  <c r="BW33" i="47"/>
  <c r="BV33" i="47"/>
  <c r="BU33" i="47"/>
  <c r="BT33" i="47"/>
  <c r="BS33" i="47"/>
  <c r="BR33" i="47"/>
  <c r="BQ33" i="47"/>
  <c r="BP33" i="47"/>
  <c r="BO33" i="47"/>
  <c r="BN33" i="47"/>
  <c r="BM33" i="47"/>
  <c r="BL33" i="47"/>
  <c r="BK33" i="47"/>
  <c r="BJ33" i="47"/>
  <c r="BB33" i="47"/>
  <c r="BA33" i="47"/>
  <c r="AZ33" i="47"/>
  <c r="CC32" i="47"/>
  <c r="CB32" i="47"/>
  <c r="CA32" i="47"/>
  <c r="BZ32" i="47"/>
  <c r="BY32" i="47"/>
  <c r="BX32" i="47"/>
  <c r="BW32" i="47"/>
  <c r="BV32" i="47"/>
  <c r="BU32" i="47"/>
  <c r="BT32" i="47"/>
  <c r="BS32" i="47"/>
  <c r="BR32" i="47"/>
  <c r="BQ32" i="47"/>
  <c r="BP32" i="47"/>
  <c r="BO32" i="47"/>
  <c r="BN32" i="47"/>
  <c r="BM32" i="47"/>
  <c r="BL32" i="47"/>
  <c r="BK32" i="47"/>
  <c r="BJ32" i="47"/>
  <c r="BB32" i="47"/>
  <c r="BA32" i="47"/>
  <c r="AZ32" i="47"/>
  <c r="CC31" i="47"/>
  <c r="CB31" i="47"/>
  <c r="CA31" i="47"/>
  <c r="BZ31" i="47"/>
  <c r="BY31" i="47"/>
  <c r="BX31" i="47"/>
  <c r="BW31" i="47"/>
  <c r="BV31" i="47"/>
  <c r="BU31" i="47"/>
  <c r="BT31" i="47"/>
  <c r="BS31" i="47"/>
  <c r="BR31" i="47"/>
  <c r="BQ31" i="47"/>
  <c r="BP31" i="47"/>
  <c r="BO31" i="47"/>
  <c r="BN31" i="47"/>
  <c r="BM31" i="47"/>
  <c r="BL31" i="47"/>
  <c r="BK31" i="47"/>
  <c r="BJ31" i="47"/>
  <c r="BB31" i="47"/>
  <c r="BA31" i="47"/>
  <c r="AZ31" i="47"/>
  <c r="CC30" i="47"/>
  <c r="CB30" i="47"/>
  <c r="CA30" i="47"/>
  <c r="BZ30" i="47"/>
  <c r="BY30" i="47"/>
  <c r="BX30" i="47"/>
  <c r="BW30" i="47"/>
  <c r="BV30" i="47"/>
  <c r="BU30" i="47"/>
  <c r="BT30" i="47"/>
  <c r="BS30" i="47"/>
  <c r="BR30" i="47"/>
  <c r="BQ30" i="47"/>
  <c r="BP30" i="47"/>
  <c r="BO30" i="47"/>
  <c r="BN30" i="47"/>
  <c r="BM30" i="47"/>
  <c r="BL30" i="47"/>
  <c r="BK30" i="47"/>
  <c r="BJ30" i="47"/>
  <c r="BB30" i="47"/>
  <c r="BA30" i="47"/>
  <c r="AZ30" i="47"/>
  <c r="CC29" i="47"/>
  <c r="CB29" i="47"/>
  <c r="CA29" i="47"/>
  <c r="BZ29" i="47"/>
  <c r="BY29" i="47"/>
  <c r="BX29" i="47"/>
  <c r="BW29" i="47"/>
  <c r="BV29" i="47"/>
  <c r="BU29" i="47"/>
  <c r="BT29" i="47"/>
  <c r="BS29" i="47"/>
  <c r="BR29" i="47"/>
  <c r="BQ29" i="47"/>
  <c r="BP29" i="47"/>
  <c r="BO29" i="47"/>
  <c r="BN29" i="47"/>
  <c r="BM29" i="47"/>
  <c r="BL29" i="47"/>
  <c r="BK29" i="47"/>
  <c r="BJ29" i="47"/>
  <c r="BB29" i="47"/>
  <c r="BA29" i="47"/>
  <c r="AZ29" i="47"/>
  <c r="CC28" i="47"/>
  <c r="CB28" i="47"/>
  <c r="CA28" i="47"/>
  <c r="BZ28" i="47"/>
  <c r="BY28" i="47"/>
  <c r="BX28" i="47"/>
  <c r="BW28" i="47"/>
  <c r="BV28" i="47"/>
  <c r="BU28" i="47"/>
  <c r="BT28" i="47"/>
  <c r="BS28" i="47"/>
  <c r="BR28" i="47"/>
  <c r="BQ28" i="47"/>
  <c r="BP28" i="47"/>
  <c r="BO28" i="47"/>
  <c r="BN28" i="47"/>
  <c r="BM28" i="47"/>
  <c r="BL28" i="47"/>
  <c r="BK28" i="47"/>
  <c r="BJ28" i="47"/>
  <c r="BB28" i="47"/>
  <c r="BA28" i="47"/>
  <c r="AZ28" i="47"/>
  <c r="CC27" i="47"/>
  <c r="CB27" i="47"/>
  <c r="CA27" i="47"/>
  <c r="BZ27" i="47"/>
  <c r="BY27" i="47"/>
  <c r="BX27" i="47"/>
  <c r="BW27" i="47"/>
  <c r="BV27" i="47"/>
  <c r="BU27" i="47"/>
  <c r="BT27" i="47"/>
  <c r="BS27" i="47"/>
  <c r="BR27" i="47"/>
  <c r="BQ27" i="47"/>
  <c r="BP27" i="47"/>
  <c r="BO27" i="47"/>
  <c r="BN27" i="47"/>
  <c r="BM27" i="47"/>
  <c r="BL27" i="47"/>
  <c r="BK27" i="47"/>
  <c r="BJ27" i="47"/>
  <c r="BB27" i="47"/>
  <c r="BA27" i="47"/>
  <c r="AZ27" i="47"/>
  <c r="CC26" i="47"/>
  <c r="CB26" i="47"/>
  <c r="CA26" i="47"/>
  <c r="BZ26" i="47"/>
  <c r="BY26" i="47"/>
  <c r="BX26" i="47"/>
  <c r="BW26" i="47"/>
  <c r="BV26" i="47"/>
  <c r="BU26" i="47"/>
  <c r="BT26" i="47"/>
  <c r="BS26" i="47"/>
  <c r="BR26" i="47"/>
  <c r="BQ26" i="47"/>
  <c r="BP26" i="47"/>
  <c r="BO26" i="47"/>
  <c r="BN26" i="47"/>
  <c r="BM26" i="47"/>
  <c r="BL26" i="47"/>
  <c r="BK26" i="47"/>
  <c r="BJ26" i="47"/>
  <c r="BB26" i="47"/>
  <c r="BA26" i="47"/>
  <c r="AZ26" i="47"/>
  <c r="CC25" i="47"/>
  <c r="CB25" i="47"/>
  <c r="CA25" i="47"/>
  <c r="BZ25" i="47"/>
  <c r="BY25" i="47"/>
  <c r="BX25" i="47"/>
  <c r="BW25" i="47"/>
  <c r="BV25" i="47"/>
  <c r="BU25" i="47"/>
  <c r="BT25" i="47"/>
  <c r="BS25" i="47"/>
  <c r="BR25" i="47"/>
  <c r="BQ25" i="47"/>
  <c r="BP25" i="47"/>
  <c r="BO25" i="47"/>
  <c r="BN25" i="47"/>
  <c r="BM25" i="47"/>
  <c r="BL25" i="47"/>
  <c r="BK25" i="47"/>
  <c r="BJ25" i="47"/>
  <c r="BB25" i="47"/>
  <c r="BA25" i="47"/>
  <c r="AZ25" i="47"/>
  <c r="CC24" i="47"/>
  <c r="CB24" i="47"/>
  <c r="CA24" i="47"/>
  <c r="BZ24" i="47"/>
  <c r="BY24" i="47"/>
  <c r="BX24" i="47"/>
  <c r="BW24" i="47"/>
  <c r="BV24" i="47"/>
  <c r="BU24" i="47"/>
  <c r="BT24" i="47"/>
  <c r="BS24" i="47"/>
  <c r="BR24" i="47"/>
  <c r="BQ24" i="47"/>
  <c r="BP24" i="47"/>
  <c r="BO24" i="47"/>
  <c r="BN24" i="47"/>
  <c r="BM24" i="47"/>
  <c r="BL24" i="47"/>
  <c r="BK24" i="47"/>
  <c r="BJ24" i="47"/>
  <c r="BB24" i="47"/>
  <c r="BA24" i="47"/>
  <c r="AZ24" i="47"/>
  <c r="CC23" i="47"/>
  <c r="CB23" i="47"/>
  <c r="CA23" i="47"/>
  <c r="BZ23" i="47"/>
  <c r="BY23" i="47"/>
  <c r="BX23" i="47"/>
  <c r="BW23" i="47"/>
  <c r="BV23" i="47"/>
  <c r="BU23" i="47"/>
  <c r="BT23" i="47"/>
  <c r="BS23" i="47"/>
  <c r="BR23" i="47"/>
  <c r="BQ23" i="47"/>
  <c r="BP23" i="47"/>
  <c r="BO23" i="47"/>
  <c r="BN23" i="47"/>
  <c r="BM23" i="47"/>
  <c r="BL23" i="47"/>
  <c r="BK23" i="47"/>
  <c r="BJ23" i="47"/>
  <c r="BB23" i="47"/>
  <c r="BA23" i="47"/>
  <c r="AZ23" i="47"/>
  <c r="CC22" i="47"/>
  <c r="CB22" i="47"/>
  <c r="CA22" i="47"/>
  <c r="BZ22" i="47"/>
  <c r="BY22" i="47"/>
  <c r="BX22" i="47"/>
  <c r="BW22" i="47"/>
  <c r="BV22" i="47"/>
  <c r="BU22" i="47"/>
  <c r="BT22" i="47"/>
  <c r="BS22" i="47"/>
  <c r="BR22" i="47"/>
  <c r="BQ22" i="47"/>
  <c r="BP22" i="47"/>
  <c r="BO22" i="47"/>
  <c r="BN22" i="47"/>
  <c r="BM22" i="47"/>
  <c r="BL22" i="47"/>
  <c r="BK22" i="47"/>
  <c r="BJ22" i="47"/>
  <c r="BB22" i="47"/>
  <c r="BA22" i="47"/>
  <c r="AZ22" i="47"/>
  <c r="CC21" i="47"/>
  <c r="CB21" i="47"/>
  <c r="CA21" i="47"/>
  <c r="BZ21" i="47"/>
  <c r="BY21" i="47"/>
  <c r="BX21" i="47"/>
  <c r="BW21" i="47"/>
  <c r="BV21" i="47"/>
  <c r="BU21" i="47"/>
  <c r="BT21" i="47"/>
  <c r="BS21" i="47"/>
  <c r="BR21" i="47"/>
  <c r="BQ21" i="47"/>
  <c r="BP21" i="47"/>
  <c r="BO21" i="47"/>
  <c r="BN21" i="47"/>
  <c r="BM21" i="47"/>
  <c r="BL21" i="47"/>
  <c r="BK21" i="47"/>
  <c r="BJ21" i="47"/>
  <c r="BB21" i="47"/>
  <c r="BA21" i="47"/>
  <c r="AZ21" i="47"/>
  <c r="CC20" i="47"/>
  <c r="CB20" i="47"/>
  <c r="CA20" i="47"/>
  <c r="BZ20" i="47"/>
  <c r="BY20" i="47"/>
  <c r="BX20" i="47"/>
  <c r="BW20" i="47"/>
  <c r="BV20" i="47"/>
  <c r="BU20" i="47"/>
  <c r="BT20" i="47"/>
  <c r="BS20" i="47"/>
  <c r="BR20" i="47"/>
  <c r="BQ20" i="47"/>
  <c r="BP20" i="47"/>
  <c r="BO20" i="47"/>
  <c r="BN20" i="47"/>
  <c r="BM20" i="47"/>
  <c r="BL20" i="47"/>
  <c r="BK20" i="47"/>
  <c r="BJ20" i="47"/>
  <c r="BB20" i="47"/>
  <c r="BA20" i="47"/>
  <c r="AZ20" i="47"/>
  <c r="CC19" i="47"/>
  <c r="CB19" i="47"/>
  <c r="CA19" i="47"/>
  <c r="BZ19" i="47"/>
  <c r="BY19" i="47"/>
  <c r="BX19" i="47"/>
  <c r="BW19" i="47"/>
  <c r="BV19" i="47"/>
  <c r="BU19" i="47"/>
  <c r="BT19" i="47"/>
  <c r="BS19" i="47"/>
  <c r="BR19" i="47"/>
  <c r="BQ19" i="47"/>
  <c r="BP19" i="47"/>
  <c r="BO19" i="47"/>
  <c r="BN19" i="47"/>
  <c r="BM19" i="47"/>
  <c r="BL19" i="47"/>
  <c r="BK19" i="47"/>
  <c r="BJ19" i="47"/>
  <c r="BB19" i="47"/>
  <c r="BA19" i="47"/>
  <c r="AZ19" i="47"/>
  <c r="CC18" i="47"/>
  <c r="CB18" i="47"/>
  <c r="CA18" i="47"/>
  <c r="BZ18" i="47"/>
  <c r="BY18" i="47"/>
  <c r="BX18" i="47"/>
  <c r="BW18" i="47"/>
  <c r="BV18" i="47"/>
  <c r="BU18" i="47"/>
  <c r="BT18" i="47"/>
  <c r="BS18" i="47"/>
  <c r="BR18" i="47"/>
  <c r="BQ18" i="47"/>
  <c r="BP18" i="47"/>
  <c r="BO18" i="47"/>
  <c r="BN18" i="47"/>
  <c r="BM18" i="47"/>
  <c r="BL18" i="47"/>
  <c r="BK18" i="47"/>
  <c r="BJ18" i="47"/>
  <c r="BB18" i="47"/>
  <c r="BA18" i="47"/>
  <c r="AZ18" i="47"/>
  <c r="CC17" i="47"/>
  <c r="CB17" i="47"/>
  <c r="CA17" i="47"/>
  <c r="BZ17" i="47"/>
  <c r="BY17" i="47"/>
  <c r="BX17" i="47"/>
  <c r="BW17" i="47"/>
  <c r="BV17" i="47"/>
  <c r="BU17" i="47"/>
  <c r="BT17" i="47"/>
  <c r="BS17" i="47"/>
  <c r="BR17" i="47"/>
  <c r="BQ17" i="47"/>
  <c r="BP17" i="47"/>
  <c r="BO17" i="47"/>
  <c r="BN17" i="47"/>
  <c r="BM17" i="47"/>
  <c r="BL17" i="47"/>
  <c r="BK17" i="47"/>
  <c r="BJ17" i="47"/>
  <c r="BB17" i="47"/>
  <c r="BA17" i="47"/>
  <c r="AZ17" i="47"/>
  <c r="CC16" i="47"/>
  <c r="CB16" i="47"/>
  <c r="CA16" i="47"/>
  <c r="BZ16" i="47"/>
  <c r="BY16" i="47"/>
  <c r="BX16" i="47"/>
  <c r="BW16" i="47"/>
  <c r="BV16" i="47"/>
  <c r="BU16" i="47"/>
  <c r="BT16" i="47"/>
  <c r="BS16" i="47"/>
  <c r="BR16" i="47"/>
  <c r="BQ16" i="47"/>
  <c r="BP16" i="47"/>
  <c r="BO16" i="47"/>
  <c r="BN16" i="47"/>
  <c r="BM16" i="47"/>
  <c r="BL16" i="47"/>
  <c r="BK16" i="47"/>
  <c r="BJ16" i="47"/>
  <c r="BB16" i="47"/>
  <c r="BA16" i="47"/>
  <c r="AZ16" i="47"/>
  <c r="CC15" i="47"/>
  <c r="CB15" i="47"/>
  <c r="CA15" i="47"/>
  <c r="BZ15" i="47"/>
  <c r="BY15" i="47"/>
  <c r="BX15" i="47"/>
  <c r="BW15" i="47"/>
  <c r="BV15" i="47"/>
  <c r="BU15" i="47"/>
  <c r="BT15" i="47"/>
  <c r="BS15" i="47"/>
  <c r="BR15" i="47"/>
  <c r="BQ15" i="47"/>
  <c r="BP15" i="47"/>
  <c r="BO15" i="47"/>
  <c r="BN15" i="47"/>
  <c r="BM15" i="47"/>
  <c r="BL15" i="47"/>
  <c r="BK15" i="47"/>
  <c r="BJ15" i="47"/>
  <c r="BB15" i="47"/>
  <c r="BA15" i="47"/>
  <c r="AZ15" i="47"/>
  <c r="CC14" i="47"/>
  <c r="CB14" i="47"/>
  <c r="CA14" i="47"/>
  <c r="BZ14" i="47"/>
  <c r="BY14" i="47"/>
  <c r="BV14" i="47"/>
  <c r="BT14" i="47"/>
  <c r="BS14" i="47"/>
  <c r="BR14" i="47"/>
  <c r="BM14" i="47"/>
  <c r="BK14" i="47"/>
  <c r="BB14" i="47"/>
  <c r="BA14" i="47"/>
  <c r="AZ14" i="47"/>
  <c r="AY14" i="47"/>
  <c r="AX14" i="47"/>
  <c r="AU14" i="47"/>
  <c r="AS14" i="47"/>
  <c r="AR14" i="47"/>
  <c r="AQ14" i="47"/>
  <c r="AL14" i="47"/>
  <c r="AJ14" i="47"/>
  <c r="AH14" i="47"/>
  <c r="AG14" i="47"/>
  <c r="CC13" i="47"/>
  <c r="CB13" i="47"/>
  <c r="CA13" i="47"/>
  <c r="BZ13" i="47"/>
  <c r="BY13" i="47"/>
  <c r="BV13" i="47"/>
  <c r="BT13" i="47"/>
  <c r="BS13" i="47"/>
  <c r="BR13" i="47"/>
  <c r="BM13" i="47"/>
  <c r="BK13" i="47"/>
  <c r="BB13" i="47"/>
  <c r="BA13" i="47"/>
  <c r="AZ13" i="47"/>
  <c r="AY13" i="47"/>
  <c r="AX13" i="47"/>
  <c r="AU13" i="47"/>
  <c r="AS13" i="47"/>
  <c r="AR13" i="47"/>
  <c r="AQ13" i="47"/>
  <c r="AL13" i="47"/>
  <c r="AJ13" i="47"/>
  <c r="AH13" i="47"/>
  <c r="AG13" i="47"/>
  <c r="CC12" i="47"/>
  <c r="CB12" i="47"/>
  <c r="CA12" i="47"/>
  <c r="BZ12" i="47"/>
  <c r="BV12" i="47"/>
  <c r="BT12" i="47"/>
  <c r="BS12" i="47"/>
  <c r="BR12" i="47"/>
  <c r="BM12" i="47"/>
  <c r="BK12" i="47"/>
  <c r="BB12" i="47"/>
  <c r="BA12" i="47"/>
  <c r="AZ12" i="47"/>
  <c r="AY12" i="47"/>
  <c r="AU12" i="47"/>
  <c r="AS12" i="47"/>
  <c r="AR12" i="47"/>
  <c r="AQ12" i="47"/>
  <c r="AL12" i="47"/>
  <c r="AJ12" i="47"/>
  <c r="AH12" i="47"/>
  <c r="AG12" i="47"/>
  <c r="BC12" i="47" s="1"/>
  <c r="CC11" i="47"/>
  <c r="CB11" i="47"/>
  <c r="CA11" i="47"/>
  <c r="BZ11" i="47"/>
  <c r="BV11" i="47"/>
  <c r="BT11" i="47"/>
  <c r="BS11" i="47"/>
  <c r="BR11" i="47"/>
  <c r="BK11" i="47"/>
  <c r="BB11" i="47"/>
  <c r="BA11" i="47"/>
  <c r="AZ11" i="47"/>
  <c r="AY11" i="47"/>
  <c r="AU11" i="47"/>
  <c r="AS11" i="47"/>
  <c r="AR11" i="47"/>
  <c r="AQ11" i="47"/>
  <c r="AJ11" i="47"/>
  <c r="AH11" i="47"/>
  <c r="AG11" i="47"/>
  <c r="BC11" i="47" s="1"/>
  <c r="CC10" i="47"/>
  <c r="CB10" i="47"/>
  <c r="CA10" i="47"/>
  <c r="BZ10" i="47"/>
  <c r="BV10" i="47"/>
  <c r="BT10" i="47"/>
  <c r="BS10" i="47"/>
  <c r="BR10" i="47"/>
  <c r="BM10" i="47"/>
  <c r="BK10" i="47"/>
  <c r="BB10" i="47"/>
  <c r="BA10" i="47"/>
  <c r="AZ10" i="47"/>
  <c r="AY10" i="47"/>
  <c r="AU10" i="47"/>
  <c r="AS10" i="47"/>
  <c r="AR10" i="47"/>
  <c r="AQ10" i="47"/>
  <c r="AL10" i="47"/>
  <c r="AJ10" i="47"/>
  <c r="AH10" i="47"/>
  <c r="AG10" i="47"/>
  <c r="CC9" i="47"/>
  <c r="BB9" i="47"/>
  <c r="AH9" i="47"/>
  <c r="AG9" i="47"/>
  <c r="CC8" i="47"/>
  <c r="BB8" i="47"/>
  <c r="AH8" i="47"/>
  <c r="AG8" i="47"/>
  <c r="BC8" i="47" s="1"/>
  <c r="BF8" i="47" s="1"/>
  <c r="CC7" i="47"/>
  <c r="BB7" i="47"/>
  <c r="AH7" i="47"/>
  <c r="AG7" i="47"/>
  <c r="BD7" i="47" s="1"/>
  <c r="CC6" i="47"/>
  <c r="BB6" i="47"/>
  <c r="AH6" i="47"/>
  <c r="AG6" i="47"/>
  <c r="BC6" i="47" s="1"/>
  <c r="BF6" i="47" s="1"/>
  <c r="AH5" i="47"/>
  <c r="AG5" i="47"/>
  <c r="BC5" i="47" s="1"/>
  <c r="BF5" i="47" s="1"/>
  <c r="AH4" i="47"/>
  <c r="AG3" i="47"/>
  <c r="AF11" i="47" s="1"/>
  <c r="AF3" i="47"/>
  <c r="AE3" i="47" s="1"/>
  <c r="CA38" i="46"/>
  <c r="BZ38" i="46"/>
  <c r="BY38" i="46"/>
  <c r="BX38" i="46"/>
  <c r="BW38" i="46"/>
  <c r="BV38" i="46"/>
  <c r="BU38" i="46"/>
  <c r="BT38" i="46"/>
  <c r="BS38" i="46"/>
  <c r="BR38" i="46"/>
  <c r="BQ38" i="46"/>
  <c r="BP38" i="46"/>
  <c r="BO38" i="46"/>
  <c r="BN38" i="46"/>
  <c r="BM38" i="46"/>
  <c r="BL38" i="46"/>
  <c r="BK38" i="46"/>
  <c r="BJ38" i="46"/>
  <c r="BI38" i="46"/>
  <c r="BH38" i="46"/>
  <c r="AZ38" i="46"/>
  <c r="AY38" i="46"/>
  <c r="AX38" i="46"/>
  <c r="CA37" i="46"/>
  <c r="BZ37" i="46"/>
  <c r="BY37" i="46"/>
  <c r="BX37" i="46"/>
  <c r="BW37" i="46"/>
  <c r="BV37" i="46"/>
  <c r="BU37" i="46"/>
  <c r="BT37" i="46"/>
  <c r="BS37" i="46"/>
  <c r="BR37" i="46"/>
  <c r="BQ37" i="46"/>
  <c r="BP37" i="46"/>
  <c r="BO37" i="46"/>
  <c r="BN37" i="46"/>
  <c r="BM37" i="46"/>
  <c r="BL37" i="46"/>
  <c r="BK37" i="46"/>
  <c r="BJ37" i="46"/>
  <c r="BI37" i="46"/>
  <c r="BH37" i="46"/>
  <c r="AZ37" i="46"/>
  <c r="AY37" i="46"/>
  <c r="AX37" i="46"/>
  <c r="CA36" i="46"/>
  <c r="BZ36" i="46"/>
  <c r="BY36" i="46"/>
  <c r="BX36" i="46"/>
  <c r="BW36" i="46"/>
  <c r="BV36" i="46"/>
  <c r="BU36" i="46"/>
  <c r="BT36" i="46"/>
  <c r="BS36" i="46"/>
  <c r="BR36" i="46"/>
  <c r="BQ36" i="46"/>
  <c r="BP36" i="46"/>
  <c r="BO36" i="46"/>
  <c r="BN36" i="46"/>
  <c r="BM36" i="46"/>
  <c r="BL36" i="46"/>
  <c r="BK36" i="46"/>
  <c r="BJ36" i="46"/>
  <c r="BI36" i="46"/>
  <c r="BH36" i="46"/>
  <c r="AZ36" i="46"/>
  <c r="AY36" i="46"/>
  <c r="AX36" i="46"/>
  <c r="CA35" i="46"/>
  <c r="BZ35" i="46"/>
  <c r="BY35" i="46"/>
  <c r="BX35" i="46"/>
  <c r="BW35" i="46"/>
  <c r="BV35" i="46"/>
  <c r="BU35" i="46"/>
  <c r="BT35" i="46"/>
  <c r="BS35" i="46"/>
  <c r="BR35" i="46"/>
  <c r="BQ35" i="46"/>
  <c r="BP35" i="46"/>
  <c r="BO35" i="46"/>
  <c r="BN35" i="46"/>
  <c r="BM35" i="46"/>
  <c r="BL35" i="46"/>
  <c r="BK35" i="46"/>
  <c r="BJ35" i="46"/>
  <c r="BI35" i="46"/>
  <c r="BH35" i="46"/>
  <c r="AZ35" i="46"/>
  <c r="AY35" i="46"/>
  <c r="AX35" i="46"/>
  <c r="CA34" i="46"/>
  <c r="BZ34" i="46"/>
  <c r="BY34" i="46"/>
  <c r="BX34" i="46"/>
  <c r="BW34" i="46"/>
  <c r="BV34" i="46"/>
  <c r="BU34" i="46"/>
  <c r="BT34" i="46"/>
  <c r="BS34" i="46"/>
  <c r="BR34" i="46"/>
  <c r="BQ34" i="46"/>
  <c r="BP34" i="46"/>
  <c r="BO34" i="46"/>
  <c r="BN34" i="46"/>
  <c r="BM34" i="46"/>
  <c r="BL34" i="46"/>
  <c r="BK34" i="46"/>
  <c r="BJ34" i="46"/>
  <c r="BI34" i="46"/>
  <c r="BH34" i="46"/>
  <c r="AZ34" i="46"/>
  <c r="AY34" i="46"/>
  <c r="AX34" i="46"/>
  <c r="CA33" i="46"/>
  <c r="BZ33" i="46"/>
  <c r="BY33" i="46"/>
  <c r="BX33" i="46"/>
  <c r="BW33" i="46"/>
  <c r="BV33" i="46"/>
  <c r="BU33" i="46"/>
  <c r="BT33" i="46"/>
  <c r="BS33" i="46"/>
  <c r="BR33" i="46"/>
  <c r="BQ33" i="46"/>
  <c r="BP33" i="46"/>
  <c r="BO33" i="46"/>
  <c r="BN33" i="46"/>
  <c r="BM33" i="46"/>
  <c r="BL33" i="46"/>
  <c r="BK33" i="46"/>
  <c r="BJ33" i="46"/>
  <c r="BI33" i="46"/>
  <c r="BH33" i="46"/>
  <c r="AZ33" i="46"/>
  <c r="AY33" i="46"/>
  <c r="AX33" i="46"/>
  <c r="CA32" i="46"/>
  <c r="BZ32" i="46"/>
  <c r="BY32" i="46"/>
  <c r="BX32" i="46"/>
  <c r="BW32" i="46"/>
  <c r="BV32" i="46"/>
  <c r="BU32" i="46"/>
  <c r="BT32" i="46"/>
  <c r="BS32" i="46"/>
  <c r="BR32" i="46"/>
  <c r="BQ32" i="46"/>
  <c r="BP32" i="46"/>
  <c r="BO32" i="46"/>
  <c r="BN32" i="46"/>
  <c r="BM32" i="46"/>
  <c r="BL32" i="46"/>
  <c r="BK32" i="46"/>
  <c r="BJ32" i="46"/>
  <c r="BI32" i="46"/>
  <c r="BH32" i="46"/>
  <c r="AZ32" i="46"/>
  <c r="AY32" i="46"/>
  <c r="AX32" i="46"/>
  <c r="CA31" i="46"/>
  <c r="BZ31" i="46"/>
  <c r="BY31" i="46"/>
  <c r="BX31" i="46"/>
  <c r="BW31" i="46"/>
  <c r="BV31" i="46"/>
  <c r="BU31" i="46"/>
  <c r="BT31" i="46"/>
  <c r="BS31" i="46"/>
  <c r="BR31" i="46"/>
  <c r="BQ31" i="46"/>
  <c r="BP31" i="46"/>
  <c r="BO31" i="46"/>
  <c r="BN31" i="46"/>
  <c r="BM31" i="46"/>
  <c r="BL31" i="46"/>
  <c r="BK31" i="46"/>
  <c r="BJ31" i="46"/>
  <c r="BI31" i="46"/>
  <c r="BH31" i="46"/>
  <c r="AZ31" i="46"/>
  <c r="AY31" i="46"/>
  <c r="AX31" i="46"/>
  <c r="CA30" i="46"/>
  <c r="BZ30" i="46"/>
  <c r="BY30" i="46"/>
  <c r="BX30" i="46"/>
  <c r="BW30" i="46"/>
  <c r="BV30" i="46"/>
  <c r="BU30" i="46"/>
  <c r="BT30" i="46"/>
  <c r="BS30" i="46"/>
  <c r="BR30" i="46"/>
  <c r="BQ30" i="46"/>
  <c r="BP30" i="46"/>
  <c r="BO30" i="46"/>
  <c r="BN30" i="46"/>
  <c r="BM30" i="46"/>
  <c r="BL30" i="46"/>
  <c r="BK30" i="46"/>
  <c r="BJ30" i="46"/>
  <c r="BI30" i="46"/>
  <c r="BH30" i="46"/>
  <c r="AZ30" i="46"/>
  <c r="AY30" i="46"/>
  <c r="AX30" i="46"/>
  <c r="CA29" i="46"/>
  <c r="BZ29" i="46"/>
  <c r="BY29" i="46"/>
  <c r="BX29" i="46"/>
  <c r="BW29" i="46"/>
  <c r="BV29" i="46"/>
  <c r="BU29" i="46"/>
  <c r="BT29" i="46"/>
  <c r="BS29" i="46"/>
  <c r="BR29" i="46"/>
  <c r="BQ29" i="46"/>
  <c r="BP29" i="46"/>
  <c r="BO29" i="46"/>
  <c r="BN29" i="46"/>
  <c r="BM29" i="46"/>
  <c r="BL29" i="46"/>
  <c r="BK29" i="46"/>
  <c r="BJ29" i="46"/>
  <c r="BI29" i="46"/>
  <c r="BH29" i="46"/>
  <c r="AZ29" i="46"/>
  <c r="AY29" i="46"/>
  <c r="AX29" i="46"/>
  <c r="CA28" i="46"/>
  <c r="BZ28" i="46"/>
  <c r="BY28" i="46"/>
  <c r="BX28" i="46"/>
  <c r="BW28" i="46"/>
  <c r="BV28" i="46"/>
  <c r="BU28" i="46"/>
  <c r="BT28" i="46"/>
  <c r="BS28" i="46"/>
  <c r="BR28" i="46"/>
  <c r="BQ28" i="46"/>
  <c r="BP28" i="46"/>
  <c r="BO28" i="46"/>
  <c r="BN28" i="46"/>
  <c r="BM28" i="46"/>
  <c r="BL28" i="46"/>
  <c r="BK28" i="46"/>
  <c r="BJ28" i="46"/>
  <c r="BI28" i="46"/>
  <c r="BH28" i="46"/>
  <c r="AZ28" i="46"/>
  <c r="AY28" i="46"/>
  <c r="AX28" i="46"/>
  <c r="CA27" i="46"/>
  <c r="BZ27" i="46"/>
  <c r="BY27" i="46"/>
  <c r="BX27" i="46"/>
  <c r="BW27" i="46"/>
  <c r="BV27" i="46"/>
  <c r="BU27" i="46"/>
  <c r="BT27" i="46"/>
  <c r="BS27" i="46"/>
  <c r="BR27" i="46"/>
  <c r="BQ27" i="46"/>
  <c r="BP27" i="46"/>
  <c r="BO27" i="46"/>
  <c r="BN27" i="46"/>
  <c r="BM27" i="46"/>
  <c r="BL27" i="46"/>
  <c r="BK27" i="46"/>
  <c r="BJ27" i="46"/>
  <c r="BI27" i="46"/>
  <c r="BH27" i="46"/>
  <c r="AZ27" i="46"/>
  <c r="AY27" i="46"/>
  <c r="AX27" i="46"/>
  <c r="CA26" i="46"/>
  <c r="BZ26" i="46"/>
  <c r="BY26" i="46"/>
  <c r="BX26" i="46"/>
  <c r="BW26" i="46"/>
  <c r="BV26" i="46"/>
  <c r="BU26" i="46"/>
  <c r="BT26" i="46"/>
  <c r="BS26" i="46"/>
  <c r="BR26" i="46"/>
  <c r="BQ26" i="46"/>
  <c r="BP26" i="46"/>
  <c r="BO26" i="46"/>
  <c r="BN26" i="46"/>
  <c r="BM26" i="46"/>
  <c r="BL26" i="46"/>
  <c r="BK26" i="46"/>
  <c r="BJ26" i="46"/>
  <c r="BI26" i="46"/>
  <c r="BH26" i="46"/>
  <c r="AZ26" i="46"/>
  <c r="AY26" i="46"/>
  <c r="AX26" i="46"/>
  <c r="CA25" i="46"/>
  <c r="BZ25" i="46"/>
  <c r="BY25" i="46"/>
  <c r="BX25" i="46"/>
  <c r="BW25" i="46"/>
  <c r="BV25" i="46"/>
  <c r="BU25" i="46"/>
  <c r="BT25" i="46"/>
  <c r="BS25" i="46"/>
  <c r="BR25" i="46"/>
  <c r="BQ25" i="46"/>
  <c r="BP25" i="46"/>
  <c r="BO25" i="46"/>
  <c r="BN25" i="46"/>
  <c r="BM25" i="46"/>
  <c r="BL25" i="46"/>
  <c r="BK25" i="46"/>
  <c r="BJ25" i="46"/>
  <c r="BI25" i="46"/>
  <c r="BH25" i="46"/>
  <c r="AZ25" i="46"/>
  <c r="AY25" i="46"/>
  <c r="AX25" i="46"/>
  <c r="CA24" i="46"/>
  <c r="BZ24" i="46"/>
  <c r="BY24" i="46"/>
  <c r="BX24" i="46"/>
  <c r="BW24" i="46"/>
  <c r="BV24" i="46"/>
  <c r="BU24" i="46"/>
  <c r="BT24" i="46"/>
  <c r="BS24" i="46"/>
  <c r="BR24" i="46"/>
  <c r="BQ24" i="46"/>
  <c r="BP24" i="46"/>
  <c r="BO24" i="46"/>
  <c r="BN24" i="46"/>
  <c r="BM24" i="46"/>
  <c r="BL24" i="46"/>
  <c r="BK24" i="46"/>
  <c r="BJ24" i="46"/>
  <c r="BI24" i="46"/>
  <c r="BH24" i="46"/>
  <c r="AZ24" i="46"/>
  <c r="AY24" i="46"/>
  <c r="AX24" i="46"/>
  <c r="CA23" i="46"/>
  <c r="BZ23" i="46"/>
  <c r="BY23" i="46"/>
  <c r="BX23" i="46"/>
  <c r="BW23" i="46"/>
  <c r="BV23" i="46"/>
  <c r="BU23" i="46"/>
  <c r="BT23" i="46"/>
  <c r="BS23" i="46"/>
  <c r="BR23" i="46"/>
  <c r="BQ23" i="46"/>
  <c r="BP23" i="46"/>
  <c r="BO23" i="46"/>
  <c r="BN23" i="46"/>
  <c r="BM23" i="46"/>
  <c r="BL23" i="46"/>
  <c r="BK23" i="46"/>
  <c r="BJ23" i="46"/>
  <c r="BI23" i="46"/>
  <c r="BH23" i="46"/>
  <c r="AZ23" i="46"/>
  <c r="AY23" i="46"/>
  <c r="AX23" i="46"/>
  <c r="CA22" i="46"/>
  <c r="BZ22" i="46"/>
  <c r="BY22" i="46"/>
  <c r="BX22" i="46"/>
  <c r="BW22" i="46"/>
  <c r="BV22" i="46"/>
  <c r="BU22" i="46"/>
  <c r="BT22" i="46"/>
  <c r="BS22" i="46"/>
  <c r="BR22" i="46"/>
  <c r="BQ22" i="46"/>
  <c r="BP22" i="46"/>
  <c r="BO22" i="46"/>
  <c r="BN22" i="46"/>
  <c r="BM22" i="46"/>
  <c r="BL22" i="46"/>
  <c r="BK22" i="46"/>
  <c r="BJ22" i="46"/>
  <c r="BI22" i="46"/>
  <c r="BH22" i="46"/>
  <c r="AZ22" i="46"/>
  <c r="AY22" i="46"/>
  <c r="AX22" i="46"/>
  <c r="CA21" i="46"/>
  <c r="BZ21" i="46"/>
  <c r="BY21" i="46"/>
  <c r="BX21" i="46"/>
  <c r="BW21" i="46"/>
  <c r="BV21" i="46"/>
  <c r="BU21" i="46"/>
  <c r="BT21" i="46"/>
  <c r="BS21" i="46"/>
  <c r="BR21" i="46"/>
  <c r="BQ21" i="46"/>
  <c r="BP21" i="46"/>
  <c r="BO21" i="46"/>
  <c r="BN21" i="46"/>
  <c r="BM21" i="46"/>
  <c r="BL21" i="46"/>
  <c r="BK21" i="46"/>
  <c r="BJ21" i="46"/>
  <c r="BI21" i="46"/>
  <c r="BH21" i="46"/>
  <c r="AZ21" i="46"/>
  <c r="AY21" i="46"/>
  <c r="AX21" i="46"/>
  <c r="CA20" i="46"/>
  <c r="BZ20" i="46"/>
  <c r="BY20" i="46"/>
  <c r="BX20" i="46"/>
  <c r="BW20" i="46"/>
  <c r="BV20" i="46"/>
  <c r="BU20" i="46"/>
  <c r="BT20" i="46"/>
  <c r="BS20" i="46"/>
  <c r="BR20" i="46"/>
  <c r="BQ20" i="46"/>
  <c r="BP20" i="46"/>
  <c r="BO20" i="46"/>
  <c r="BN20" i="46"/>
  <c r="BM20" i="46"/>
  <c r="BL20" i="46"/>
  <c r="BK20" i="46"/>
  <c r="BJ20" i="46"/>
  <c r="BI20" i="46"/>
  <c r="BH20" i="46"/>
  <c r="AZ20" i="46"/>
  <c r="AY20" i="46"/>
  <c r="AX20" i="46"/>
  <c r="CA19" i="46"/>
  <c r="BZ19" i="46"/>
  <c r="BY19" i="46"/>
  <c r="BX19" i="46"/>
  <c r="BW19" i="46"/>
  <c r="BV19" i="46"/>
  <c r="BU19" i="46"/>
  <c r="BT19" i="46"/>
  <c r="BS19" i="46"/>
  <c r="BR19" i="46"/>
  <c r="BQ19" i="46"/>
  <c r="BP19" i="46"/>
  <c r="BO19" i="46"/>
  <c r="BN19" i="46"/>
  <c r="BM19" i="46"/>
  <c r="BL19" i="46"/>
  <c r="BK19" i="46"/>
  <c r="BJ19" i="46"/>
  <c r="BI19" i="46"/>
  <c r="BH19" i="46"/>
  <c r="AZ19" i="46"/>
  <c r="AY19" i="46"/>
  <c r="AX19" i="46"/>
  <c r="CA18" i="46"/>
  <c r="BZ18" i="46"/>
  <c r="BY18" i="46"/>
  <c r="BX18" i="46"/>
  <c r="BW18" i="46"/>
  <c r="BV18" i="46"/>
  <c r="BU18" i="46"/>
  <c r="BT18" i="46"/>
  <c r="BS18" i="46"/>
  <c r="BR18" i="46"/>
  <c r="BQ18" i="46"/>
  <c r="BP18" i="46"/>
  <c r="BO18" i="46"/>
  <c r="BN18" i="46"/>
  <c r="BM18" i="46"/>
  <c r="BL18" i="46"/>
  <c r="BK18" i="46"/>
  <c r="BJ18" i="46"/>
  <c r="BI18" i="46"/>
  <c r="BH18" i="46"/>
  <c r="AZ18" i="46"/>
  <c r="AY18" i="46"/>
  <c r="AX18" i="46"/>
  <c r="CA17" i="46"/>
  <c r="BZ17" i="46"/>
  <c r="BY17" i="46"/>
  <c r="BX17" i="46"/>
  <c r="BW17" i="46"/>
  <c r="BV17" i="46"/>
  <c r="BU17" i="46"/>
  <c r="BT17" i="46"/>
  <c r="BS17" i="46"/>
  <c r="BR17" i="46"/>
  <c r="BQ17" i="46"/>
  <c r="BP17" i="46"/>
  <c r="BO17" i="46"/>
  <c r="BN17" i="46"/>
  <c r="BM17" i="46"/>
  <c r="BL17" i="46"/>
  <c r="BK17" i="46"/>
  <c r="BJ17" i="46"/>
  <c r="BI17" i="46"/>
  <c r="BH17" i="46"/>
  <c r="AZ17" i="46"/>
  <c r="AY17" i="46"/>
  <c r="AX17" i="46"/>
  <c r="CA16" i="46"/>
  <c r="BZ16" i="46"/>
  <c r="BY16" i="46"/>
  <c r="BX16" i="46"/>
  <c r="BW16" i="46"/>
  <c r="BV16" i="46"/>
  <c r="BU16" i="46"/>
  <c r="BT16" i="46"/>
  <c r="BS16" i="46"/>
  <c r="BR16" i="46"/>
  <c r="BQ16" i="46"/>
  <c r="BP16" i="46"/>
  <c r="BO16" i="46"/>
  <c r="BN16" i="46"/>
  <c r="BM16" i="46"/>
  <c r="BL16" i="46"/>
  <c r="BK16" i="46"/>
  <c r="BJ16" i="46"/>
  <c r="BI16" i="46"/>
  <c r="BH16" i="46"/>
  <c r="AZ16" i="46"/>
  <c r="AY16" i="46"/>
  <c r="AX16" i="46"/>
  <c r="CA15" i="46"/>
  <c r="BZ15" i="46"/>
  <c r="BY15" i="46"/>
  <c r="BX15" i="46"/>
  <c r="BW15" i="46"/>
  <c r="BV15" i="46"/>
  <c r="BU15" i="46"/>
  <c r="BT15" i="46"/>
  <c r="BS15" i="46"/>
  <c r="BR15" i="46"/>
  <c r="BQ15" i="46"/>
  <c r="BP15" i="46"/>
  <c r="BO15" i="46"/>
  <c r="BN15" i="46"/>
  <c r="BM15" i="46"/>
  <c r="BL15" i="46"/>
  <c r="BK15" i="46"/>
  <c r="BJ15" i="46"/>
  <c r="BI15" i="46"/>
  <c r="BH15" i="46"/>
  <c r="AZ15" i="46"/>
  <c r="AY15" i="46"/>
  <c r="AX15" i="46"/>
  <c r="CA14" i="46"/>
  <c r="BZ14" i="46"/>
  <c r="BY14" i="46"/>
  <c r="BX14" i="46"/>
  <c r="BW14" i="46"/>
  <c r="BV14" i="46"/>
  <c r="BU14" i="46"/>
  <c r="BT14" i="46"/>
  <c r="BS14" i="46"/>
  <c r="BR14" i="46"/>
  <c r="BQ14" i="46"/>
  <c r="BP14" i="46"/>
  <c r="BO14" i="46"/>
  <c r="BN14" i="46"/>
  <c r="BM14" i="46"/>
  <c r="BL14" i="46"/>
  <c r="BK14" i="46"/>
  <c r="BI14" i="46"/>
  <c r="BH14" i="46"/>
  <c r="AZ14" i="46"/>
  <c r="AY14" i="46"/>
  <c r="AX14" i="46"/>
  <c r="AW14" i="46"/>
  <c r="AV14" i="46"/>
  <c r="AU14" i="46"/>
  <c r="AT14" i="46"/>
  <c r="AS14" i="46"/>
  <c r="AR14" i="46"/>
  <c r="AQ14" i="46"/>
  <c r="AP14" i="46"/>
  <c r="AO14" i="46"/>
  <c r="AN14" i="46"/>
  <c r="AM14" i="46"/>
  <c r="AL14" i="46"/>
  <c r="AK14" i="46"/>
  <c r="AJ14" i="46"/>
  <c r="AH14" i="46"/>
  <c r="AG14" i="46"/>
  <c r="AF14" i="46"/>
  <c r="AE14" i="46"/>
  <c r="CG14" i="46" s="1"/>
  <c r="BG14" i="46" s="1"/>
  <c r="CA13" i="46"/>
  <c r="BZ13" i="46"/>
  <c r="BY13" i="46"/>
  <c r="BX13" i="46"/>
  <c r="BW13" i="46"/>
  <c r="BV13" i="46"/>
  <c r="BU13" i="46"/>
  <c r="BT13" i="46"/>
  <c r="BS13" i="46"/>
  <c r="BR13" i="46"/>
  <c r="BQ13" i="46"/>
  <c r="BP13" i="46"/>
  <c r="BO13" i="46"/>
  <c r="BN13" i="46"/>
  <c r="BM13" i="46"/>
  <c r="BL13" i="46"/>
  <c r="BK13" i="46"/>
  <c r="BI13" i="46"/>
  <c r="BH13" i="46"/>
  <c r="AZ13" i="46"/>
  <c r="AY13" i="46"/>
  <c r="AX13" i="46"/>
  <c r="AW13" i="46"/>
  <c r="AV13" i="46"/>
  <c r="AU13" i="46"/>
  <c r="AT13" i="46"/>
  <c r="AS13" i="46"/>
  <c r="AR13" i="46"/>
  <c r="AQ13" i="46"/>
  <c r="AP13" i="46"/>
  <c r="AO13" i="46"/>
  <c r="AN13" i="46"/>
  <c r="AM13" i="46"/>
  <c r="AL13" i="46"/>
  <c r="AK13" i="46"/>
  <c r="AJ13" i="46"/>
  <c r="AH13" i="46"/>
  <c r="AG13" i="46"/>
  <c r="AF13" i="46"/>
  <c r="AE13" i="46"/>
  <c r="BB13" i="46" s="1"/>
  <c r="CA12" i="46"/>
  <c r="BZ12" i="46"/>
  <c r="BY12" i="46"/>
  <c r="BX12" i="46"/>
  <c r="BW12" i="46"/>
  <c r="BV12" i="46"/>
  <c r="BU12" i="46"/>
  <c r="BT12" i="46"/>
  <c r="BS12" i="46"/>
  <c r="BR12" i="46"/>
  <c r="BQ12" i="46"/>
  <c r="BP12" i="46"/>
  <c r="BO12" i="46"/>
  <c r="BN12" i="46"/>
  <c r="BM12" i="46"/>
  <c r="BL12" i="46"/>
  <c r="BK12" i="46"/>
  <c r="BI12" i="46"/>
  <c r="BH12" i="46"/>
  <c r="AZ12" i="46"/>
  <c r="AY12" i="46"/>
  <c r="AX12" i="46"/>
  <c r="AW12" i="46"/>
  <c r="AV12" i="46"/>
  <c r="AU12" i="46"/>
  <c r="AT12" i="46"/>
  <c r="AS12" i="46"/>
  <c r="AR12" i="46"/>
  <c r="AQ12" i="46"/>
  <c r="AP12" i="46"/>
  <c r="AO12" i="46"/>
  <c r="AN12" i="46"/>
  <c r="AM12" i="46"/>
  <c r="AL12" i="46"/>
  <c r="AK12" i="46"/>
  <c r="AJ12" i="46"/>
  <c r="AH12" i="46"/>
  <c r="AG12" i="46"/>
  <c r="AF12" i="46"/>
  <c r="AE12" i="46"/>
  <c r="BA12" i="46" s="1"/>
  <c r="CA11" i="46"/>
  <c r="BZ11" i="46"/>
  <c r="BY11" i="46"/>
  <c r="BX11" i="46"/>
  <c r="BW11" i="46"/>
  <c r="BV11" i="46"/>
  <c r="BU11" i="46"/>
  <c r="BT11" i="46"/>
  <c r="BS11" i="46"/>
  <c r="BR11" i="46"/>
  <c r="BQ11" i="46"/>
  <c r="BP11" i="46"/>
  <c r="BO11" i="46"/>
  <c r="BL11" i="46"/>
  <c r="BI11" i="46"/>
  <c r="BH11" i="46"/>
  <c r="AZ11" i="46"/>
  <c r="AY11" i="46"/>
  <c r="AX11" i="46"/>
  <c r="AW11" i="46"/>
  <c r="AV11" i="46"/>
  <c r="AU11" i="46"/>
  <c r="AT11" i="46"/>
  <c r="AS11" i="46"/>
  <c r="AR11" i="46"/>
  <c r="AQ11" i="46"/>
  <c r="AP11" i="46"/>
  <c r="AO11" i="46"/>
  <c r="AN11" i="46"/>
  <c r="AK11" i="46"/>
  <c r="AH11" i="46"/>
  <c r="AG11" i="46"/>
  <c r="AF11" i="46"/>
  <c r="AE11" i="46"/>
  <c r="BA11" i="46" s="1"/>
  <c r="BD11" i="46" s="1"/>
  <c r="CA10" i="46"/>
  <c r="BZ10" i="46"/>
  <c r="BY10" i="46"/>
  <c r="BX10" i="46"/>
  <c r="BW10" i="46"/>
  <c r="BV10" i="46"/>
  <c r="BU10" i="46"/>
  <c r="BT10" i="46"/>
  <c r="BS10" i="46"/>
  <c r="BR10" i="46"/>
  <c r="BQ10" i="46"/>
  <c r="BP10" i="46"/>
  <c r="BO10" i="46"/>
  <c r="BM10" i="46"/>
  <c r="BL10" i="46"/>
  <c r="BK10" i="46"/>
  <c r="BI10" i="46"/>
  <c r="BH10" i="46"/>
  <c r="AZ10" i="46"/>
  <c r="AY10" i="46"/>
  <c r="AX10" i="46"/>
  <c r="AW10" i="46"/>
  <c r="AV10" i="46"/>
  <c r="AU10" i="46"/>
  <c r="AT10" i="46"/>
  <c r="AS10" i="46"/>
  <c r="AR10" i="46"/>
  <c r="AQ10" i="46"/>
  <c r="AP10" i="46"/>
  <c r="AO10" i="46"/>
  <c r="AN10" i="46"/>
  <c r="AL10" i="46"/>
  <c r="AK10" i="46"/>
  <c r="AJ10" i="46"/>
  <c r="AH10" i="46"/>
  <c r="AG10" i="46"/>
  <c r="AF10" i="46"/>
  <c r="AE10" i="46"/>
  <c r="CA9" i="46"/>
  <c r="BZ9" i="46"/>
  <c r="BY9" i="46"/>
  <c r="BX9" i="46"/>
  <c r="BW9" i="46"/>
  <c r="BV9" i="46"/>
  <c r="AZ9" i="46"/>
  <c r="AY9" i="46"/>
  <c r="AX9" i="46"/>
  <c r="AW9" i="46"/>
  <c r="AV9" i="46"/>
  <c r="AU9" i="46"/>
  <c r="AF9" i="46"/>
  <c r="AE9" i="46"/>
  <c r="BB9" i="46" s="1"/>
  <c r="CA8" i="46"/>
  <c r="BZ8" i="46"/>
  <c r="BY8" i="46"/>
  <c r="BX8" i="46"/>
  <c r="BW8" i="46"/>
  <c r="BV8" i="46"/>
  <c r="AZ8" i="46"/>
  <c r="AY8" i="46"/>
  <c r="AX8" i="46"/>
  <c r="AW8" i="46"/>
  <c r="AV8" i="46"/>
  <c r="AU8" i="46"/>
  <c r="AF8" i="46"/>
  <c r="AE8" i="46"/>
  <c r="CA7" i="46"/>
  <c r="BZ7" i="46"/>
  <c r="BY7" i="46"/>
  <c r="BX7" i="46"/>
  <c r="BW7" i="46"/>
  <c r="BV7" i="46"/>
  <c r="AZ7" i="46"/>
  <c r="AY7" i="46"/>
  <c r="AX7" i="46"/>
  <c r="AW7" i="46"/>
  <c r="AV7" i="46"/>
  <c r="AU7" i="46"/>
  <c r="AF7" i="46"/>
  <c r="AE7" i="46"/>
  <c r="BB7" i="46" s="1"/>
  <c r="CA6" i="46"/>
  <c r="BZ6" i="46"/>
  <c r="BY6" i="46"/>
  <c r="BX6" i="46"/>
  <c r="BW6" i="46"/>
  <c r="BV6" i="46"/>
  <c r="AZ6" i="46"/>
  <c r="AY6" i="46"/>
  <c r="AX6" i="46"/>
  <c r="AW6" i="46"/>
  <c r="AV6" i="46"/>
  <c r="AU6" i="46"/>
  <c r="AF6" i="46"/>
  <c r="AE6" i="46"/>
  <c r="BA6" i="46" s="1"/>
  <c r="CA5" i="46"/>
  <c r="BZ5" i="46"/>
  <c r="BY5" i="46"/>
  <c r="AZ5" i="46"/>
  <c r="AY5" i="46"/>
  <c r="AX5" i="46"/>
  <c r="AF5" i="46"/>
  <c r="AE5" i="46"/>
  <c r="BA5" i="46" s="1"/>
  <c r="BD5" i="46" s="1"/>
  <c r="AF4" i="46"/>
  <c r="AE3" i="46"/>
  <c r="AD11" i="46" s="1"/>
  <c r="AD3" i="46"/>
  <c r="AC3" i="46" s="1"/>
  <c r="AD13" i="46" l="1"/>
  <c r="AD9" i="48"/>
  <c r="CB12" i="48"/>
  <c r="AD9" i="46"/>
  <c r="AD14" i="46"/>
  <c r="AD5" i="48"/>
  <c r="BT5" i="48" s="1"/>
  <c r="CC6" i="48"/>
  <c r="CD6" i="48" s="1"/>
  <c r="AC10" i="48"/>
  <c r="BD10" i="48"/>
  <c r="CC10" i="48"/>
  <c r="BF11" i="48"/>
  <c r="CE11" i="48"/>
  <c r="BE12" i="48"/>
  <c r="CC12" i="48"/>
  <c r="AD7" i="46"/>
  <c r="BD12" i="48"/>
  <c r="BC5" i="48"/>
  <c r="AD7" i="48"/>
  <c r="AD8" i="48"/>
  <c r="BE10" i="48"/>
  <c r="CD10" i="48"/>
  <c r="CG11" i="48"/>
  <c r="BG11" i="48" s="1"/>
  <c r="BF12" i="48"/>
  <c r="CD12" i="48"/>
  <c r="AB14" i="48"/>
  <c r="BA14" i="48"/>
  <c r="AD6" i="48"/>
  <c r="X12" i="48"/>
  <c r="CE12" i="48"/>
  <c r="AC14" i="48"/>
  <c r="AD12" i="48"/>
  <c r="AD8" i="46"/>
  <c r="CF10" i="48"/>
  <c r="Y12" i="48"/>
  <c r="CF12" i="48"/>
  <c r="AB12" i="48"/>
  <c r="CG12" i="48"/>
  <c r="BG12" i="48" s="1"/>
  <c r="BB13" i="48"/>
  <c r="AD11" i="48"/>
  <c r="Z10" i="48"/>
  <c r="AC12" i="48"/>
  <c r="BA12" i="48"/>
  <c r="AD13" i="48"/>
  <c r="AF13" i="47"/>
  <c r="AF8" i="47"/>
  <c r="AF12" i="47"/>
  <c r="AF7" i="47"/>
  <c r="AM7" i="47" s="1"/>
  <c r="AF9" i="47"/>
  <c r="AF6" i="47"/>
  <c r="AF4" i="47"/>
  <c r="AW12" i="47"/>
  <c r="BX12" i="47"/>
  <c r="BX14" i="47"/>
  <c r="AW14" i="47"/>
  <c r="AW13" i="47"/>
  <c r="BX13" i="47"/>
  <c r="AX12" i="47"/>
  <c r="BY12" i="47"/>
  <c r="AW10" i="47"/>
  <c r="AX11" i="47"/>
  <c r="AW11" i="47"/>
  <c r="AX10" i="47"/>
  <c r="BX11" i="47"/>
  <c r="BY11" i="47"/>
  <c r="BX10" i="47"/>
  <c r="BY10" i="47"/>
  <c r="AO13" i="47"/>
  <c r="BP14" i="47"/>
  <c r="AO10" i="47"/>
  <c r="AO12" i="47"/>
  <c r="AO14" i="47"/>
  <c r="BP12" i="47"/>
  <c r="BP13" i="47"/>
  <c r="BP10" i="47"/>
  <c r="CD14" i="47"/>
  <c r="CG14" i="47" s="1"/>
  <c r="BF12" i="47"/>
  <c r="CD12" i="47"/>
  <c r="CG12" i="47" s="1"/>
  <c r="CD11" i="47"/>
  <c r="CG11" i="47" s="1"/>
  <c r="BF11" i="47"/>
  <c r="BC9" i="47"/>
  <c r="BF9" i="47" s="1"/>
  <c r="BD9" i="47"/>
  <c r="BE9" i="47" s="1"/>
  <c r="BA14" i="46"/>
  <c r="BB14" i="46"/>
  <c r="CB8" i="46"/>
  <c r="CB14" i="46"/>
  <c r="AB14" i="46"/>
  <c r="BD14" i="46"/>
  <c r="BA13" i="46"/>
  <c r="CB13" i="46"/>
  <c r="BD13" i="46"/>
  <c r="CE13" i="46"/>
  <c r="BF13" i="46"/>
  <c r="CD6" i="47"/>
  <c r="CG6" i="47" s="1"/>
  <c r="BD6" i="47"/>
  <c r="BE6" i="47" s="1"/>
  <c r="BA7" i="46"/>
  <c r="BD7" i="46" s="1"/>
  <c r="BA8" i="46"/>
  <c r="BD8" i="46" s="1"/>
  <c r="BB8" i="46"/>
  <c r="BA10" i="46"/>
  <c r="BD10" i="46" s="1"/>
  <c r="BD5" i="47"/>
  <c r="BE5" i="47" s="1"/>
  <c r="CD8" i="47"/>
  <c r="CG8" i="47" s="1"/>
  <c r="CD5" i="47"/>
  <c r="CG5" i="47" s="1"/>
  <c r="BD12" i="47"/>
  <c r="BE12" i="47" s="1"/>
  <c r="AC3" i="47"/>
  <c r="CE5" i="47" s="1"/>
  <c r="CF5" i="47" s="1"/>
  <c r="BC14" i="47"/>
  <c r="BF14" i="47" s="1"/>
  <c r="BD13" i="47"/>
  <c r="BE13" i="47" s="1"/>
  <c r="AR4" i="48"/>
  <c r="BS8" i="48" s="1"/>
  <c r="AU4" i="48"/>
  <c r="BV4" i="48" s="1"/>
  <c r="AP4" i="48"/>
  <c r="BQ7" i="48" s="1"/>
  <c r="AN4" i="48"/>
  <c r="BO6" i="48" s="1"/>
  <c r="AO4" i="48"/>
  <c r="AO7" i="48" s="1"/>
  <c r="AZ4" i="48"/>
  <c r="CA4" i="48" s="1"/>
  <c r="AL4" i="48"/>
  <c r="BM6" i="48" s="1"/>
  <c r="AI4" i="48"/>
  <c r="AY4" i="48"/>
  <c r="BZ4" i="48" s="1"/>
  <c r="AM4" i="48"/>
  <c r="AM8" i="48" s="1"/>
  <c r="AW4" i="48"/>
  <c r="BX4" i="48" s="1"/>
  <c r="AK4" i="48"/>
  <c r="AK7" i="48" s="1"/>
  <c r="AV4" i="48"/>
  <c r="BW4" i="48" s="1"/>
  <c r="AJ4" i="48"/>
  <c r="BK8" i="48" s="1"/>
  <c r="AT4" i="48"/>
  <c r="BU4" i="48" s="1"/>
  <c r="AH4" i="48"/>
  <c r="BI8" i="48" s="1"/>
  <c r="AS4" i="48"/>
  <c r="BT4" i="48" s="1"/>
  <c r="AG4" i="48"/>
  <c r="AQ4" i="48"/>
  <c r="BR8" i="48" s="1"/>
  <c r="AX4" i="48"/>
  <c r="BY4" i="48" s="1"/>
  <c r="BO5" i="48"/>
  <c r="CC7" i="48"/>
  <c r="CD7" i="48" s="1"/>
  <c r="BE13" i="48"/>
  <c r="AB13" i="48"/>
  <c r="Z14" i="48"/>
  <c r="AN7" i="48"/>
  <c r="BL7" i="48"/>
  <c r="AG5" i="48"/>
  <c r="AS5" i="48"/>
  <c r="CC5" i="48"/>
  <c r="CD5" i="48" s="1"/>
  <c r="BC6" i="48"/>
  <c r="BA7" i="48"/>
  <c r="BD7" i="48" s="1"/>
  <c r="BI9" i="48"/>
  <c r="BE11" i="48"/>
  <c r="CC11" i="48"/>
  <c r="BC12" i="48"/>
  <c r="AC13" i="48"/>
  <c r="BA13" i="48"/>
  <c r="AA14" i="48"/>
  <c r="BC13" i="48"/>
  <c r="AJ5" i="48"/>
  <c r="AH6" i="48"/>
  <c r="BB8" i="48"/>
  <c r="BC8" i="48" s="1"/>
  <c r="X11" i="48"/>
  <c r="CF11" i="48"/>
  <c r="BD13" i="48"/>
  <c r="CB13" i="48"/>
  <c r="AD14" i="48"/>
  <c r="BB14" i="48"/>
  <c r="CC13" i="48"/>
  <c r="BC14" i="48"/>
  <c r="AC3" i="48"/>
  <c r="CB8" i="48" s="1"/>
  <c r="CE8" i="48" s="1"/>
  <c r="AL5" i="48"/>
  <c r="BH6" i="48"/>
  <c r="AH7" i="48"/>
  <c r="BD8" i="48"/>
  <c r="BB9" i="48"/>
  <c r="BC9" i="48" s="1"/>
  <c r="Z11" i="48"/>
  <c r="BF13" i="48"/>
  <c r="CD13" i="48"/>
  <c r="BD14" i="48"/>
  <c r="CB14" i="48"/>
  <c r="BO7" i="48"/>
  <c r="AG7" i="48"/>
  <c r="AM5" i="48"/>
  <c r="CE13" i="48"/>
  <c r="BE14" i="48"/>
  <c r="CC14" i="48"/>
  <c r="BL5" i="48"/>
  <c r="AL6" i="48"/>
  <c r="BH7" i="48"/>
  <c r="AH8" i="48"/>
  <c r="BD9" i="48"/>
  <c r="AD10" i="48"/>
  <c r="BB10" i="48"/>
  <c r="AB11" i="48"/>
  <c r="Z12" i="48"/>
  <c r="X13" i="48"/>
  <c r="CF13" i="48"/>
  <c r="BF14" i="48"/>
  <c r="CD14" i="48"/>
  <c r="BC7" i="48"/>
  <c r="AI7" i="48"/>
  <c r="CC8" i="48"/>
  <c r="CD8" i="48" s="1"/>
  <c r="AO5" i="48"/>
  <c r="BA5" i="48"/>
  <c r="BD5" i="48" s="1"/>
  <c r="BI7" i="48"/>
  <c r="AI8" i="48"/>
  <c r="CC9" i="48"/>
  <c r="CD9" i="48" s="1"/>
  <c r="AC11" i="48"/>
  <c r="BA11" i="48"/>
  <c r="Y13" i="48"/>
  <c r="CG13" i="48"/>
  <c r="BG13" i="48" s="1"/>
  <c r="CE14" i="48"/>
  <c r="Z13" i="48"/>
  <c r="X14" i="48"/>
  <c r="CF14" i="48"/>
  <c r="BJ7" i="48"/>
  <c r="AQ5" i="48"/>
  <c r="AO6" i="48"/>
  <c r="Y14" i="48"/>
  <c r="BP11" i="47"/>
  <c r="BM11" i="47"/>
  <c r="AO11" i="47"/>
  <c r="AL11" i="47"/>
  <c r="BJ9" i="47"/>
  <c r="AJ4" i="47"/>
  <c r="BK4" i="47" s="1"/>
  <c r="BC7" i="47"/>
  <c r="BF7" i="47" s="1"/>
  <c r="BC13" i="47"/>
  <c r="BF13" i="47" s="1"/>
  <c r="BE7" i="47"/>
  <c r="AM4" i="47"/>
  <c r="AM8" i="47" s="1"/>
  <c r="AY4" i="47"/>
  <c r="CD7" i="47"/>
  <c r="CG7" i="47" s="1"/>
  <c r="BD8" i="47"/>
  <c r="BE8" i="47" s="1"/>
  <c r="CD13" i="47"/>
  <c r="CG13" i="47" s="1"/>
  <c r="AF14" i="47"/>
  <c r="BD14" i="47"/>
  <c r="BE14" i="47" s="1"/>
  <c r="BC10" i="47"/>
  <c r="BF10" i="47" s="1"/>
  <c r="AQ4" i="47"/>
  <c r="CD9" i="47"/>
  <c r="CG9" i="47" s="1"/>
  <c r="AF10" i="47"/>
  <c r="BD10" i="47"/>
  <c r="BE10" i="47" s="1"/>
  <c r="AI9" i="47"/>
  <c r="AF5" i="47"/>
  <c r="CD10" i="47"/>
  <c r="CG10" i="47" s="1"/>
  <c r="BD11" i="47"/>
  <c r="BE11" i="47" s="1"/>
  <c r="BC11" i="46"/>
  <c r="CB5" i="46"/>
  <c r="CE5" i="46" s="1"/>
  <c r="AD6" i="46"/>
  <c r="BB6" i="46"/>
  <c r="BC6" i="46" s="1"/>
  <c r="CB11" i="46"/>
  <c r="CE11" i="46" s="1"/>
  <c r="AD12" i="46"/>
  <c r="BB12" i="46"/>
  <c r="BC12" i="46" s="1"/>
  <c r="AB13" i="46"/>
  <c r="BC7" i="46"/>
  <c r="BC13" i="46"/>
  <c r="BD12" i="46"/>
  <c r="CB12" i="46"/>
  <c r="CE12" i="46" s="1"/>
  <c r="CB7" i="46"/>
  <c r="CE7" i="46" s="1"/>
  <c r="BF12" i="46"/>
  <c r="AA3" i="46"/>
  <c r="CC12" i="46" s="1"/>
  <c r="CD12" i="46" s="1"/>
  <c r="BC8" i="46"/>
  <c r="BA9" i="46"/>
  <c r="BD9" i="46" s="1"/>
  <c r="BC14" i="46"/>
  <c r="CB6" i="46"/>
  <c r="CE6" i="46" s="1"/>
  <c r="Y12" i="46"/>
  <c r="CG12" i="46"/>
  <c r="BG12" i="46" s="1"/>
  <c r="CB9" i="46"/>
  <c r="CE9" i="46" s="1"/>
  <c r="AD10" i="46"/>
  <c r="BB10" i="46"/>
  <c r="BC10" i="46" s="1"/>
  <c r="BF14" i="46"/>
  <c r="AD4" i="46"/>
  <c r="CE8" i="46"/>
  <c r="Y13" i="46"/>
  <c r="CG13" i="46"/>
  <c r="BG13" i="46" s="1"/>
  <c r="CE14" i="46"/>
  <c r="BC9" i="46"/>
  <c r="AD5" i="46"/>
  <c r="BB5" i="46"/>
  <c r="BC5" i="46" s="1"/>
  <c r="CB10" i="46"/>
  <c r="CE10" i="46" s="1"/>
  <c r="BB11" i="46"/>
  <c r="AB12" i="46"/>
  <c r="BD6" i="46"/>
  <c r="Y14" i="46"/>
  <c r="CC38" i="44"/>
  <c r="CB38" i="44"/>
  <c r="CA38" i="44"/>
  <c r="BZ38" i="44"/>
  <c r="BY38" i="44"/>
  <c r="BX38" i="44"/>
  <c r="BW38" i="44"/>
  <c r="BV38" i="44"/>
  <c r="BU38" i="44"/>
  <c r="BT38" i="44"/>
  <c r="BS38" i="44"/>
  <c r="BR38" i="44"/>
  <c r="BQ38" i="44"/>
  <c r="BP38" i="44"/>
  <c r="BO38" i="44"/>
  <c r="BN38" i="44"/>
  <c r="BM38" i="44"/>
  <c r="BL38" i="44"/>
  <c r="BK38" i="44"/>
  <c r="BJ38" i="44"/>
  <c r="BB38" i="44"/>
  <c r="BA38" i="44"/>
  <c r="AZ38" i="44"/>
  <c r="CC37" i="44"/>
  <c r="CB37" i="44"/>
  <c r="CA37" i="44"/>
  <c r="BZ37" i="44"/>
  <c r="BY37" i="44"/>
  <c r="BX37" i="44"/>
  <c r="BW37" i="44"/>
  <c r="BV37" i="44"/>
  <c r="BU37" i="44"/>
  <c r="BT37" i="44"/>
  <c r="BS37" i="44"/>
  <c r="BR37" i="44"/>
  <c r="BQ37" i="44"/>
  <c r="BP37" i="44"/>
  <c r="BO37" i="44"/>
  <c r="BN37" i="44"/>
  <c r="BM37" i="44"/>
  <c r="BL37" i="44"/>
  <c r="BK37" i="44"/>
  <c r="BJ37" i="44"/>
  <c r="BB37" i="44"/>
  <c r="BA37" i="44"/>
  <c r="AZ37" i="44"/>
  <c r="CC36" i="44"/>
  <c r="CB36" i="44"/>
  <c r="CA36" i="44"/>
  <c r="BZ36" i="44"/>
  <c r="BY36" i="44"/>
  <c r="BX36" i="44"/>
  <c r="BW36" i="44"/>
  <c r="BV36" i="44"/>
  <c r="BU36" i="44"/>
  <c r="BT36" i="44"/>
  <c r="BS36" i="44"/>
  <c r="BR36" i="44"/>
  <c r="BQ36" i="44"/>
  <c r="BP36" i="44"/>
  <c r="BO36" i="44"/>
  <c r="BN36" i="44"/>
  <c r="BM36" i="44"/>
  <c r="BL36" i="44"/>
  <c r="BK36" i="44"/>
  <c r="BJ36" i="44"/>
  <c r="BB36" i="44"/>
  <c r="BA36" i="44"/>
  <c r="AZ36" i="44"/>
  <c r="CC35" i="44"/>
  <c r="CB35" i="44"/>
  <c r="CA35" i="44"/>
  <c r="BZ35" i="44"/>
  <c r="BY35" i="44"/>
  <c r="BX35" i="44"/>
  <c r="BW35" i="44"/>
  <c r="BV35" i="44"/>
  <c r="BU35" i="44"/>
  <c r="BT35" i="44"/>
  <c r="BS35" i="44"/>
  <c r="BR35" i="44"/>
  <c r="BQ35" i="44"/>
  <c r="BP35" i="44"/>
  <c r="BO35" i="44"/>
  <c r="BN35" i="44"/>
  <c r="BM35" i="44"/>
  <c r="BL35" i="44"/>
  <c r="BK35" i="44"/>
  <c r="BJ35" i="44"/>
  <c r="BB35" i="44"/>
  <c r="BA35" i="44"/>
  <c r="AZ35" i="44"/>
  <c r="CC34" i="44"/>
  <c r="CB34" i="44"/>
  <c r="CA34" i="44"/>
  <c r="BZ34" i="44"/>
  <c r="BY34" i="44"/>
  <c r="BX34" i="44"/>
  <c r="BW34" i="44"/>
  <c r="BV34" i="44"/>
  <c r="BU34" i="44"/>
  <c r="BT34" i="44"/>
  <c r="BS34" i="44"/>
  <c r="BR34" i="44"/>
  <c r="BQ34" i="44"/>
  <c r="BP34" i="44"/>
  <c r="BO34" i="44"/>
  <c r="BN34" i="44"/>
  <c r="BM34" i="44"/>
  <c r="BL34" i="44"/>
  <c r="BK34" i="44"/>
  <c r="BJ34" i="44"/>
  <c r="BB34" i="44"/>
  <c r="BA34" i="44"/>
  <c r="AZ34" i="44"/>
  <c r="CC33" i="44"/>
  <c r="CB33" i="44"/>
  <c r="CA33" i="44"/>
  <c r="BZ33" i="44"/>
  <c r="BY33" i="44"/>
  <c r="BX33" i="44"/>
  <c r="BW33" i="44"/>
  <c r="BV33" i="44"/>
  <c r="BU33" i="44"/>
  <c r="BT33" i="44"/>
  <c r="BS33" i="44"/>
  <c r="BR33" i="44"/>
  <c r="BQ33" i="44"/>
  <c r="BP33" i="44"/>
  <c r="BO33" i="44"/>
  <c r="BN33" i="44"/>
  <c r="BM33" i="44"/>
  <c r="BL33" i="44"/>
  <c r="BK33" i="44"/>
  <c r="BJ33" i="44"/>
  <c r="BB33" i="44"/>
  <c r="BA33" i="44"/>
  <c r="AZ33" i="44"/>
  <c r="CC32" i="44"/>
  <c r="CB32" i="44"/>
  <c r="CA32" i="44"/>
  <c r="BZ32" i="44"/>
  <c r="BY32" i="44"/>
  <c r="BX32" i="44"/>
  <c r="BW32" i="44"/>
  <c r="BV32" i="44"/>
  <c r="BU32" i="44"/>
  <c r="BT32" i="44"/>
  <c r="BS32" i="44"/>
  <c r="BR32" i="44"/>
  <c r="BQ32" i="44"/>
  <c r="BP32" i="44"/>
  <c r="BO32" i="44"/>
  <c r="BN32" i="44"/>
  <c r="BM32" i="44"/>
  <c r="BL32" i="44"/>
  <c r="BK32" i="44"/>
  <c r="BJ32" i="44"/>
  <c r="BB32" i="44"/>
  <c r="BA32" i="44"/>
  <c r="AZ32" i="44"/>
  <c r="CC31" i="44"/>
  <c r="CB31" i="44"/>
  <c r="CA31" i="44"/>
  <c r="BZ31" i="44"/>
  <c r="BY31" i="44"/>
  <c r="BX31" i="44"/>
  <c r="BW31" i="44"/>
  <c r="BV31" i="44"/>
  <c r="BU31" i="44"/>
  <c r="BT31" i="44"/>
  <c r="BS31" i="44"/>
  <c r="BR31" i="44"/>
  <c r="BQ31" i="44"/>
  <c r="BP31" i="44"/>
  <c r="BO31" i="44"/>
  <c r="BN31" i="44"/>
  <c r="BM31" i="44"/>
  <c r="BL31" i="44"/>
  <c r="BK31" i="44"/>
  <c r="BJ31" i="44"/>
  <c r="BB31" i="44"/>
  <c r="BA31" i="44"/>
  <c r="AZ31" i="44"/>
  <c r="CC30" i="44"/>
  <c r="CB30" i="44"/>
  <c r="CA30" i="44"/>
  <c r="BZ30" i="44"/>
  <c r="BY30" i="44"/>
  <c r="BX30" i="44"/>
  <c r="BW30" i="44"/>
  <c r="BV30" i="44"/>
  <c r="BU30" i="44"/>
  <c r="BT30" i="44"/>
  <c r="BS30" i="44"/>
  <c r="BR30" i="44"/>
  <c r="BQ30" i="44"/>
  <c r="BP30" i="44"/>
  <c r="BO30" i="44"/>
  <c r="BN30" i="44"/>
  <c r="BM30" i="44"/>
  <c r="BL30" i="44"/>
  <c r="BK30" i="44"/>
  <c r="BJ30" i="44"/>
  <c r="BB30" i="44"/>
  <c r="BA30" i="44"/>
  <c r="AZ30" i="44"/>
  <c r="CC29" i="44"/>
  <c r="CB29" i="44"/>
  <c r="CA29" i="44"/>
  <c r="BZ29" i="44"/>
  <c r="BY29" i="44"/>
  <c r="BX29" i="44"/>
  <c r="BW29" i="44"/>
  <c r="BV29" i="44"/>
  <c r="BU29" i="44"/>
  <c r="BT29" i="44"/>
  <c r="BS29" i="44"/>
  <c r="BR29" i="44"/>
  <c r="BQ29" i="44"/>
  <c r="BP29" i="44"/>
  <c r="BO29" i="44"/>
  <c r="BN29" i="44"/>
  <c r="BM29" i="44"/>
  <c r="BL29" i="44"/>
  <c r="BK29" i="44"/>
  <c r="BJ29" i="44"/>
  <c r="BB29" i="44"/>
  <c r="BA29" i="44"/>
  <c r="AZ29" i="44"/>
  <c r="CC28" i="44"/>
  <c r="CB28" i="44"/>
  <c r="CA28" i="44"/>
  <c r="BZ28" i="44"/>
  <c r="BY28" i="44"/>
  <c r="BX28" i="44"/>
  <c r="BW28" i="44"/>
  <c r="BV28" i="44"/>
  <c r="BU28" i="44"/>
  <c r="BT28" i="44"/>
  <c r="BS28" i="44"/>
  <c r="BR28" i="44"/>
  <c r="BQ28" i="44"/>
  <c r="BP28" i="44"/>
  <c r="BO28" i="44"/>
  <c r="BN28" i="44"/>
  <c r="BM28" i="44"/>
  <c r="BL28" i="44"/>
  <c r="BK28" i="44"/>
  <c r="BJ28" i="44"/>
  <c r="BB28" i="44"/>
  <c r="BA28" i="44"/>
  <c r="AZ28" i="44"/>
  <c r="CC27" i="44"/>
  <c r="CB27" i="44"/>
  <c r="CA27" i="44"/>
  <c r="BZ27" i="44"/>
  <c r="BY27" i="44"/>
  <c r="BX27" i="44"/>
  <c r="BW27" i="44"/>
  <c r="BV27" i="44"/>
  <c r="BU27" i="44"/>
  <c r="BT27" i="44"/>
  <c r="BS27" i="44"/>
  <c r="BR27" i="44"/>
  <c r="BQ27" i="44"/>
  <c r="BP27" i="44"/>
  <c r="BO27" i="44"/>
  <c r="BN27" i="44"/>
  <c r="BM27" i="44"/>
  <c r="BL27" i="44"/>
  <c r="BK27" i="44"/>
  <c r="BJ27" i="44"/>
  <c r="BB27" i="44"/>
  <c r="BA27" i="44"/>
  <c r="AZ27" i="44"/>
  <c r="CC26" i="44"/>
  <c r="CB26" i="44"/>
  <c r="CA26" i="44"/>
  <c r="BZ26" i="44"/>
  <c r="BY26" i="44"/>
  <c r="BX26" i="44"/>
  <c r="BW26" i="44"/>
  <c r="BV26" i="44"/>
  <c r="BU26" i="44"/>
  <c r="BT26" i="44"/>
  <c r="BS26" i="44"/>
  <c r="BR26" i="44"/>
  <c r="BQ26" i="44"/>
  <c r="BP26" i="44"/>
  <c r="BO26" i="44"/>
  <c r="BN26" i="44"/>
  <c r="BM26" i="44"/>
  <c r="BL26" i="44"/>
  <c r="BK26" i="44"/>
  <c r="BJ26" i="44"/>
  <c r="BB26" i="44"/>
  <c r="BA26" i="44"/>
  <c r="AZ26" i="44"/>
  <c r="CC25" i="44"/>
  <c r="CB25" i="44"/>
  <c r="CA25" i="44"/>
  <c r="BZ25" i="44"/>
  <c r="BY25" i="44"/>
  <c r="BX25" i="44"/>
  <c r="BW25" i="44"/>
  <c r="BV25" i="44"/>
  <c r="BU25" i="44"/>
  <c r="BT25" i="44"/>
  <c r="BS25" i="44"/>
  <c r="BR25" i="44"/>
  <c r="BQ25" i="44"/>
  <c r="BP25" i="44"/>
  <c r="BO25" i="44"/>
  <c r="BN25" i="44"/>
  <c r="BM25" i="44"/>
  <c r="BL25" i="44"/>
  <c r="BK25" i="44"/>
  <c r="BJ25" i="44"/>
  <c r="BB25" i="44"/>
  <c r="BA25" i="44"/>
  <c r="AZ25" i="44"/>
  <c r="CC24" i="44"/>
  <c r="CB24" i="44"/>
  <c r="CA24" i="44"/>
  <c r="BZ24" i="44"/>
  <c r="BY24" i="44"/>
  <c r="BX24" i="44"/>
  <c r="BW24" i="44"/>
  <c r="BV24" i="44"/>
  <c r="BU24" i="44"/>
  <c r="BT24" i="44"/>
  <c r="BS24" i="44"/>
  <c r="BR24" i="44"/>
  <c r="BQ24" i="44"/>
  <c r="BP24" i="44"/>
  <c r="BO24" i="44"/>
  <c r="BN24" i="44"/>
  <c r="BM24" i="44"/>
  <c r="BL24" i="44"/>
  <c r="BK24" i="44"/>
  <c r="BJ24" i="44"/>
  <c r="BB24" i="44"/>
  <c r="BA24" i="44"/>
  <c r="AZ24" i="44"/>
  <c r="CC23" i="44"/>
  <c r="CB23" i="44"/>
  <c r="CA23" i="44"/>
  <c r="BZ23" i="44"/>
  <c r="BY23" i="44"/>
  <c r="BX23" i="44"/>
  <c r="BW23" i="44"/>
  <c r="BV23" i="44"/>
  <c r="BU23" i="44"/>
  <c r="BT23" i="44"/>
  <c r="BS23" i="44"/>
  <c r="BR23" i="44"/>
  <c r="BQ23" i="44"/>
  <c r="BP23" i="44"/>
  <c r="BO23" i="44"/>
  <c r="BN23" i="44"/>
  <c r="BM23" i="44"/>
  <c r="BL23" i="44"/>
  <c r="BK23" i="44"/>
  <c r="BJ23" i="44"/>
  <c r="BB23" i="44"/>
  <c r="BA23" i="44"/>
  <c r="AZ23" i="44"/>
  <c r="CC22" i="44"/>
  <c r="CB22" i="44"/>
  <c r="CA22" i="44"/>
  <c r="BZ22" i="44"/>
  <c r="BY22" i="44"/>
  <c r="BX22" i="44"/>
  <c r="BW22" i="44"/>
  <c r="BV22" i="44"/>
  <c r="BU22" i="44"/>
  <c r="BT22" i="44"/>
  <c r="BS22" i="44"/>
  <c r="BR22" i="44"/>
  <c r="BQ22" i="44"/>
  <c r="BP22" i="44"/>
  <c r="BO22" i="44"/>
  <c r="BN22" i="44"/>
  <c r="BM22" i="44"/>
  <c r="BL22" i="44"/>
  <c r="BK22" i="44"/>
  <c r="BJ22" i="44"/>
  <c r="BB22" i="44"/>
  <c r="BA22" i="44"/>
  <c r="AZ22" i="44"/>
  <c r="CC21" i="44"/>
  <c r="CB21" i="44"/>
  <c r="CA21" i="44"/>
  <c r="BZ21" i="44"/>
  <c r="BY21" i="44"/>
  <c r="BX21" i="44"/>
  <c r="BW21" i="44"/>
  <c r="BV21" i="44"/>
  <c r="BU21" i="44"/>
  <c r="BT21" i="44"/>
  <c r="BS21" i="44"/>
  <c r="BR21" i="44"/>
  <c r="BQ21" i="44"/>
  <c r="BP21" i="44"/>
  <c r="BO21" i="44"/>
  <c r="BN21" i="44"/>
  <c r="BM21" i="44"/>
  <c r="BL21" i="44"/>
  <c r="BK21" i="44"/>
  <c r="BJ21" i="44"/>
  <c r="BB21" i="44"/>
  <c r="BA21" i="44"/>
  <c r="AZ21" i="44"/>
  <c r="CC20" i="44"/>
  <c r="CB20" i="44"/>
  <c r="CA20" i="44"/>
  <c r="BZ20" i="44"/>
  <c r="BY20" i="44"/>
  <c r="BX20" i="44"/>
  <c r="BW20" i="44"/>
  <c r="BV20" i="44"/>
  <c r="BU20" i="44"/>
  <c r="BT20" i="44"/>
  <c r="BS20" i="44"/>
  <c r="BR20" i="44"/>
  <c r="BQ20" i="44"/>
  <c r="BP20" i="44"/>
  <c r="BO20" i="44"/>
  <c r="BN20" i="44"/>
  <c r="BM20" i="44"/>
  <c r="BL20" i="44"/>
  <c r="BK20" i="44"/>
  <c r="BJ20" i="44"/>
  <c r="BB20" i="44"/>
  <c r="BA20" i="44"/>
  <c r="AZ20" i="44"/>
  <c r="CC19" i="44"/>
  <c r="CB19" i="44"/>
  <c r="CA19" i="44"/>
  <c r="BZ19" i="44"/>
  <c r="BY19" i="44"/>
  <c r="BX19" i="44"/>
  <c r="BW19" i="44"/>
  <c r="BV19" i="44"/>
  <c r="BU19" i="44"/>
  <c r="BT19" i="44"/>
  <c r="BS19" i="44"/>
  <c r="BR19" i="44"/>
  <c r="BQ19" i="44"/>
  <c r="BP19" i="44"/>
  <c r="BO19" i="44"/>
  <c r="BN19" i="44"/>
  <c r="BM19" i="44"/>
  <c r="BL19" i="44"/>
  <c r="BK19" i="44"/>
  <c r="BJ19" i="44"/>
  <c r="BB19" i="44"/>
  <c r="BA19" i="44"/>
  <c r="AZ19" i="44"/>
  <c r="CC18" i="44"/>
  <c r="CB18" i="44"/>
  <c r="CA18" i="44"/>
  <c r="BZ18" i="44"/>
  <c r="BY18" i="44"/>
  <c r="BX18" i="44"/>
  <c r="BW18" i="44"/>
  <c r="BV18" i="44"/>
  <c r="BU18" i="44"/>
  <c r="BT18" i="44"/>
  <c r="BS18" i="44"/>
  <c r="BR18" i="44"/>
  <c r="BQ18" i="44"/>
  <c r="BP18" i="44"/>
  <c r="BO18" i="44"/>
  <c r="BN18" i="44"/>
  <c r="BM18" i="44"/>
  <c r="BL18" i="44"/>
  <c r="BK18" i="44"/>
  <c r="BJ18" i="44"/>
  <c r="BB18" i="44"/>
  <c r="BA18" i="44"/>
  <c r="AZ18" i="44"/>
  <c r="CC17" i="44"/>
  <c r="CB17" i="44"/>
  <c r="CA17" i="44"/>
  <c r="BZ17" i="44"/>
  <c r="BY17" i="44"/>
  <c r="BX17" i="44"/>
  <c r="BW17" i="44"/>
  <c r="BV17" i="44"/>
  <c r="BU17" i="44"/>
  <c r="BT17" i="44"/>
  <c r="BS17" i="44"/>
  <c r="BR17" i="44"/>
  <c r="BQ17" i="44"/>
  <c r="BP17" i="44"/>
  <c r="BO17" i="44"/>
  <c r="BN17" i="44"/>
  <c r="BM17" i="44"/>
  <c r="BL17" i="44"/>
  <c r="BK17" i="44"/>
  <c r="BJ17" i="44"/>
  <c r="BB17" i="44"/>
  <c r="BA17" i="44"/>
  <c r="AZ17" i="44"/>
  <c r="CC16" i="44"/>
  <c r="CB16" i="44"/>
  <c r="CA16" i="44"/>
  <c r="BZ16" i="44"/>
  <c r="BY16" i="44"/>
  <c r="BX16" i="44"/>
  <c r="BW16" i="44"/>
  <c r="BV16" i="44"/>
  <c r="BU16" i="44"/>
  <c r="BT16" i="44"/>
  <c r="BS16" i="44"/>
  <c r="BR16" i="44"/>
  <c r="BQ16" i="44"/>
  <c r="BP16" i="44"/>
  <c r="BO16" i="44"/>
  <c r="BN16" i="44"/>
  <c r="BM16" i="44"/>
  <c r="BL16" i="44"/>
  <c r="BK16" i="44"/>
  <c r="BJ16" i="44"/>
  <c r="BB16" i="44"/>
  <c r="BA16" i="44"/>
  <c r="AZ16" i="44"/>
  <c r="CC15" i="44"/>
  <c r="CB15" i="44"/>
  <c r="CA15" i="44"/>
  <c r="BZ15" i="44"/>
  <c r="BY15" i="44"/>
  <c r="BX15" i="44"/>
  <c r="BW15" i="44"/>
  <c r="BV15" i="44"/>
  <c r="BU15" i="44"/>
  <c r="BT15" i="44"/>
  <c r="BS15" i="44"/>
  <c r="BR15" i="44"/>
  <c r="BQ15" i="44"/>
  <c r="BP15" i="44"/>
  <c r="BO15" i="44"/>
  <c r="BN15" i="44"/>
  <c r="BM15" i="44"/>
  <c r="BL15" i="44"/>
  <c r="BK15" i="44"/>
  <c r="BJ15" i="44"/>
  <c r="BB15" i="44"/>
  <c r="BA15" i="44"/>
  <c r="AZ15" i="44"/>
  <c r="CE14" i="44"/>
  <c r="CC14" i="44"/>
  <c r="CB14" i="44"/>
  <c r="CA14" i="44"/>
  <c r="BZ14" i="44"/>
  <c r="BY14" i="44"/>
  <c r="BX14" i="44"/>
  <c r="BW14" i="44"/>
  <c r="BV14" i="44"/>
  <c r="BU14" i="44"/>
  <c r="BT14" i="44"/>
  <c r="BS14" i="44"/>
  <c r="BR14" i="44"/>
  <c r="BQ14" i="44"/>
  <c r="BP14" i="44"/>
  <c r="BO14" i="44"/>
  <c r="BN14" i="44"/>
  <c r="BM14" i="44"/>
  <c r="BL14" i="44"/>
  <c r="BK14" i="44"/>
  <c r="BJ14" i="44"/>
  <c r="BD14" i="44"/>
  <c r="BC14" i="44"/>
  <c r="BB14" i="44"/>
  <c r="BA14" i="44"/>
  <c r="AZ14" i="44"/>
  <c r="AY14" i="44"/>
  <c r="AX14" i="44"/>
  <c r="AW14" i="44"/>
  <c r="AV14" i="44"/>
  <c r="AU14" i="44"/>
  <c r="AT14" i="44"/>
  <c r="AS14" i="44"/>
  <c r="AR14" i="44"/>
  <c r="AQ14" i="44"/>
  <c r="AP14" i="44"/>
  <c r="AO14" i="44"/>
  <c r="AN14" i="44"/>
  <c r="AM14" i="44"/>
  <c r="AL14" i="44"/>
  <c r="AK14" i="44"/>
  <c r="AJ14" i="44"/>
  <c r="AI14" i="44"/>
  <c r="AH14" i="44"/>
  <c r="AG14" i="44"/>
  <c r="CI14" i="44" s="1"/>
  <c r="BI14" i="44" s="1"/>
  <c r="AE14" i="44"/>
  <c r="AD14" i="44"/>
  <c r="AC14" i="44"/>
  <c r="AB14" i="44"/>
  <c r="CC13" i="44"/>
  <c r="CB13" i="44"/>
  <c r="CA13" i="44"/>
  <c r="BZ13" i="44"/>
  <c r="BY13" i="44"/>
  <c r="BX13" i="44"/>
  <c r="BW13" i="44"/>
  <c r="BV13" i="44"/>
  <c r="BU13" i="44"/>
  <c r="BT13" i="44"/>
  <c r="BS13" i="44"/>
  <c r="BR13" i="44"/>
  <c r="BQ13" i="44"/>
  <c r="BP13" i="44"/>
  <c r="BO13" i="44"/>
  <c r="BN13" i="44"/>
  <c r="BM13" i="44"/>
  <c r="BL13" i="44"/>
  <c r="BK13" i="44"/>
  <c r="BJ13" i="44"/>
  <c r="BD13" i="44"/>
  <c r="BC13" i="44"/>
  <c r="BB13" i="44"/>
  <c r="BA13" i="44"/>
  <c r="AZ13" i="44"/>
  <c r="AY13" i="44"/>
  <c r="AX13" i="44"/>
  <c r="AW13" i="44"/>
  <c r="AV13" i="44"/>
  <c r="AU13" i="44"/>
  <c r="AT13" i="44"/>
  <c r="AS13" i="44"/>
  <c r="AR13" i="44"/>
  <c r="AQ13" i="44"/>
  <c r="AP13" i="44"/>
  <c r="AO13" i="44"/>
  <c r="AN13" i="44"/>
  <c r="AM13" i="44"/>
  <c r="AL13" i="44"/>
  <c r="AK13" i="44"/>
  <c r="AJ13" i="44"/>
  <c r="AI13" i="44"/>
  <c r="AH13" i="44"/>
  <c r="AG13" i="44"/>
  <c r="AC13" i="44" s="1"/>
  <c r="AE13" i="44"/>
  <c r="CC12" i="44"/>
  <c r="CB12" i="44"/>
  <c r="CA12" i="44"/>
  <c r="BZ12" i="44"/>
  <c r="BY12" i="44"/>
  <c r="BX12" i="44"/>
  <c r="BU12" i="44"/>
  <c r="BT12" i="44"/>
  <c r="BS12" i="44"/>
  <c r="BR12" i="44"/>
  <c r="BQ12" i="44"/>
  <c r="BP12" i="44"/>
  <c r="BO12" i="44"/>
  <c r="BN12" i="44"/>
  <c r="BM12" i="44"/>
  <c r="BL12" i="44"/>
  <c r="BK12" i="44"/>
  <c r="BJ12" i="44"/>
  <c r="BB12" i="44"/>
  <c r="BA12" i="44"/>
  <c r="AZ12" i="44"/>
  <c r="AY12" i="44"/>
  <c r="AX12" i="44"/>
  <c r="AW12" i="44"/>
  <c r="AT12" i="44"/>
  <c r="AS12" i="44"/>
  <c r="AR12" i="44"/>
  <c r="AQ12" i="44"/>
  <c r="AP12" i="44"/>
  <c r="AO12" i="44"/>
  <c r="AN12" i="44"/>
  <c r="AM12" i="44"/>
  <c r="AL12" i="44"/>
  <c r="AK12" i="44"/>
  <c r="AJ12" i="44"/>
  <c r="AI12" i="44"/>
  <c r="AH12" i="44"/>
  <c r="AG12" i="44"/>
  <c r="BC12" i="44" s="1"/>
  <c r="CC11" i="44"/>
  <c r="CB11" i="44"/>
  <c r="CA11" i="44"/>
  <c r="BZ11" i="44"/>
  <c r="BY11" i="44"/>
  <c r="BX11" i="44"/>
  <c r="BU11" i="44"/>
  <c r="BT11" i="44"/>
  <c r="BS11" i="44"/>
  <c r="BR11" i="44"/>
  <c r="BQ11" i="44"/>
  <c r="BP11" i="44"/>
  <c r="BO11" i="44"/>
  <c r="BN11" i="44"/>
  <c r="BM11" i="44"/>
  <c r="BL11" i="44"/>
  <c r="BK11" i="44"/>
  <c r="BJ11" i="44"/>
  <c r="BB11" i="44"/>
  <c r="BA11" i="44"/>
  <c r="AZ11" i="44"/>
  <c r="AY11" i="44"/>
  <c r="AX11" i="44"/>
  <c r="AW11" i="44"/>
  <c r="AT11" i="44"/>
  <c r="AS11" i="44"/>
  <c r="AR11" i="44"/>
  <c r="AQ11" i="44"/>
  <c r="AP11" i="44"/>
  <c r="AO11" i="44"/>
  <c r="AN11" i="44"/>
  <c r="AM11" i="44"/>
  <c r="AL11" i="44"/>
  <c r="AK11" i="44"/>
  <c r="AJ11" i="44"/>
  <c r="AI11" i="44"/>
  <c r="AH11" i="44"/>
  <c r="AG11" i="44"/>
  <c r="CI11" i="44" s="1"/>
  <c r="BI11" i="44" s="1"/>
  <c r="CC10" i="44"/>
  <c r="CB10" i="44"/>
  <c r="CA10" i="44"/>
  <c r="BZ10" i="44"/>
  <c r="BY10" i="44"/>
  <c r="BX10" i="44"/>
  <c r="BU10" i="44"/>
  <c r="BT10" i="44"/>
  <c r="BS10" i="44"/>
  <c r="BR10" i="44"/>
  <c r="BQ10" i="44"/>
  <c r="BP10" i="44"/>
  <c r="BO10" i="44"/>
  <c r="BN10" i="44"/>
  <c r="BM10" i="44"/>
  <c r="BL10" i="44"/>
  <c r="BK10" i="44"/>
  <c r="BJ10" i="44"/>
  <c r="BB10" i="44"/>
  <c r="BA10" i="44"/>
  <c r="AZ10" i="44"/>
  <c r="AY10" i="44"/>
  <c r="AX10" i="44"/>
  <c r="AW10" i="44"/>
  <c r="AT10" i="44"/>
  <c r="AS10" i="44"/>
  <c r="AR10" i="44"/>
  <c r="AQ10" i="44"/>
  <c r="AP10" i="44"/>
  <c r="AO10" i="44"/>
  <c r="AN10" i="44"/>
  <c r="AM10" i="44"/>
  <c r="AL10" i="44"/>
  <c r="AK10" i="44"/>
  <c r="AJ10" i="44"/>
  <c r="AI10" i="44"/>
  <c r="AH10" i="44"/>
  <c r="AG10" i="44"/>
  <c r="CC9" i="44"/>
  <c r="BU9" i="44"/>
  <c r="BT9" i="44"/>
  <c r="BS9" i="44"/>
  <c r="BR9" i="44"/>
  <c r="BQ9" i="44"/>
  <c r="BL9" i="44"/>
  <c r="BB9" i="44"/>
  <c r="AT9" i="44"/>
  <c r="AS9" i="44"/>
  <c r="AR9" i="44"/>
  <c r="AQ9" i="44"/>
  <c r="AP9" i="44"/>
  <c r="AK9" i="44"/>
  <c r="AH9" i="44"/>
  <c r="AG9" i="44"/>
  <c r="AH8" i="44"/>
  <c r="AG8" i="44"/>
  <c r="BD8" i="44" s="1"/>
  <c r="CC7" i="44"/>
  <c r="BB7" i="44"/>
  <c r="AH7" i="44"/>
  <c r="AG7" i="44"/>
  <c r="BD7" i="44" s="1"/>
  <c r="CC6" i="44"/>
  <c r="CB6" i="44"/>
  <c r="CA6" i="44"/>
  <c r="BZ6" i="44"/>
  <c r="BB6" i="44"/>
  <c r="BA6" i="44"/>
  <c r="AZ6" i="44"/>
  <c r="AY6" i="44"/>
  <c r="AH6" i="44"/>
  <c r="AG6" i="44"/>
  <c r="BC6" i="44" s="1"/>
  <c r="CC5" i="44"/>
  <c r="CB5" i="44"/>
  <c r="CA5" i="44"/>
  <c r="BZ5" i="44"/>
  <c r="BB5" i="44"/>
  <c r="BA5" i="44"/>
  <c r="AZ5" i="44"/>
  <c r="AY5" i="44"/>
  <c r="AH5" i="44"/>
  <c r="AG5" i="44"/>
  <c r="AH4" i="44"/>
  <c r="AG3" i="44"/>
  <c r="AF11" i="44" s="1"/>
  <c r="AF3" i="44"/>
  <c r="CC38" i="43"/>
  <c r="CB38" i="43"/>
  <c r="CA38" i="43"/>
  <c r="BZ38" i="43"/>
  <c r="BY38" i="43"/>
  <c r="BX38" i="43"/>
  <c r="BW38" i="43"/>
  <c r="BV38" i="43"/>
  <c r="BU38" i="43"/>
  <c r="BT38" i="43"/>
  <c r="BS38" i="43"/>
  <c r="BR38" i="43"/>
  <c r="BQ38" i="43"/>
  <c r="BP38" i="43"/>
  <c r="BO38" i="43"/>
  <c r="BN38" i="43"/>
  <c r="BM38" i="43"/>
  <c r="BL38" i="43"/>
  <c r="BK38" i="43"/>
  <c r="BJ38" i="43"/>
  <c r="BB38" i="43"/>
  <c r="BA38" i="43"/>
  <c r="AZ38" i="43"/>
  <c r="CC37" i="43"/>
  <c r="CB37" i="43"/>
  <c r="CA37" i="43"/>
  <c r="BZ37" i="43"/>
  <c r="BY37" i="43"/>
  <c r="BX37" i="43"/>
  <c r="BW37" i="43"/>
  <c r="BV37" i="43"/>
  <c r="BU37" i="43"/>
  <c r="BT37" i="43"/>
  <c r="BS37" i="43"/>
  <c r="BR37" i="43"/>
  <c r="BQ37" i="43"/>
  <c r="BP37" i="43"/>
  <c r="BO37" i="43"/>
  <c r="BN37" i="43"/>
  <c r="BM37" i="43"/>
  <c r="BL37" i="43"/>
  <c r="BK37" i="43"/>
  <c r="BJ37" i="43"/>
  <c r="BB37" i="43"/>
  <c r="BA37" i="43"/>
  <c r="AZ37" i="43"/>
  <c r="CC36" i="43"/>
  <c r="CB36" i="43"/>
  <c r="CA36" i="43"/>
  <c r="BZ36" i="43"/>
  <c r="BY36" i="43"/>
  <c r="BX36" i="43"/>
  <c r="BW36" i="43"/>
  <c r="BV36" i="43"/>
  <c r="BU36" i="43"/>
  <c r="BT36" i="43"/>
  <c r="BS36" i="43"/>
  <c r="BR36" i="43"/>
  <c r="BQ36" i="43"/>
  <c r="BP36" i="43"/>
  <c r="BO36" i="43"/>
  <c r="BN36" i="43"/>
  <c r="BM36" i="43"/>
  <c r="BL36" i="43"/>
  <c r="BK36" i="43"/>
  <c r="BJ36" i="43"/>
  <c r="BB36" i="43"/>
  <c r="BA36" i="43"/>
  <c r="AZ36" i="43"/>
  <c r="CC35" i="43"/>
  <c r="CB35" i="43"/>
  <c r="CA35" i="43"/>
  <c r="BZ35" i="43"/>
  <c r="BY35" i="43"/>
  <c r="BX35" i="43"/>
  <c r="BW35" i="43"/>
  <c r="BV35" i="43"/>
  <c r="BU35" i="43"/>
  <c r="BT35" i="43"/>
  <c r="BS35" i="43"/>
  <c r="BR35" i="43"/>
  <c r="BQ35" i="43"/>
  <c r="BP35" i="43"/>
  <c r="BO35" i="43"/>
  <c r="BN35" i="43"/>
  <c r="BM35" i="43"/>
  <c r="BL35" i="43"/>
  <c r="BK35" i="43"/>
  <c r="BJ35" i="43"/>
  <c r="BB35" i="43"/>
  <c r="BA35" i="43"/>
  <c r="AZ35" i="43"/>
  <c r="CC34" i="43"/>
  <c r="CB34" i="43"/>
  <c r="CA34" i="43"/>
  <c r="BZ34" i="43"/>
  <c r="BY34" i="43"/>
  <c r="BX34" i="43"/>
  <c r="BW34" i="43"/>
  <c r="BV34" i="43"/>
  <c r="BU34" i="43"/>
  <c r="BT34" i="43"/>
  <c r="BS34" i="43"/>
  <c r="BR34" i="43"/>
  <c r="BQ34" i="43"/>
  <c r="BP34" i="43"/>
  <c r="BO34" i="43"/>
  <c r="BN34" i="43"/>
  <c r="BM34" i="43"/>
  <c r="BL34" i="43"/>
  <c r="BK34" i="43"/>
  <c r="BJ34" i="43"/>
  <c r="BB34" i="43"/>
  <c r="BA34" i="43"/>
  <c r="AZ34" i="43"/>
  <c r="CC33" i="43"/>
  <c r="CB33" i="43"/>
  <c r="CA33" i="43"/>
  <c r="BZ33" i="43"/>
  <c r="BY33" i="43"/>
  <c r="BX33" i="43"/>
  <c r="BW33" i="43"/>
  <c r="BV33" i="43"/>
  <c r="BU33" i="43"/>
  <c r="BT33" i="43"/>
  <c r="BS33" i="43"/>
  <c r="BR33" i="43"/>
  <c r="BQ33" i="43"/>
  <c r="BP33" i="43"/>
  <c r="BO33" i="43"/>
  <c r="BN33" i="43"/>
  <c r="BM33" i="43"/>
  <c r="BL33" i="43"/>
  <c r="BK33" i="43"/>
  <c r="BJ33" i="43"/>
  <c r="BB33" i="43"/>
  <c r="BA33" i="43"/>
  <c r="AZ33" i="43"/>
  <c r="CC32" i="43"/>
  <c r="CB32" i="43"/>
  <c r="CA32" i="43"/>
  <c r="BZ32" i="43"/>
  <c r="BY32" i="43"/>
  <c r="BX32" i="43"/>
  <c r="BW32" i="43"/>
  <c r="BV32" i="43"/>
  <c r="BU32" i="43"/>
  <c r="BT32" i="43"/>
  <c r="BS32" i="43"/>
  <c r="BR32" i="43"/>
  <c r="BQ32" i="43"/>
  <c r="BP32" i="43"/>
  <c r="BO32" i="43"/>
  <c r="BN32" i="43"/>
  <c r="BM32" i="43"/>
  <c r="BL32" i="43"/>
  <c r="BK32" i="43"/>
  <c r="BJ32" i="43"/>
  <c r="BB32" i="43"/>
  <c r="BA32" i="43"/>
  <c r="AZ32" i="43"/>
  <c r="CC31" i="43"/>
  <c r="CB31" i="43"/>
  <c r="CA31" i="43"/>
  <c r="BZ31" i="43"/>
  <c r="BY31" i="43"/>
  <c r="BX31" i="43"/>
  <c r="BW31" i="43"/>
  <c r="BV31" i="43"/>
  <c r="BU31" i="43"/>
  <c r="BT31" i="43"/>
  <c r="BS31" i="43"/>
  <c r="BR31" i="43"/>
  <c r="BQ31" i="43"/>
  <c r="BP31" i="43"/>
  <c r="BO31" i="43"/>
  <c r="BN31" i="43"/>
  <c r="BM31" i="43"/>
  <c r="BL31" i="43"/>
  <c r="BK31" i="43"/>
  <c r="BJ31" i="43"/>
  <c r="BB31" i="43"/>
  <c r="BA31" i="43"/>
  <c r="AZ31" i="43"/>
  <c r="CC30" i="43"/>
  <c r="CB30" i="43"/>
  <c r="CA30" i="43"/>
  <c r="BZ30" i="43"/>
  <c r="BY30" i="43"/>
  <c r="BX30" i="43"/>
  <c r="BW30" i="43"/>
  <c r="BV30" i="43"/>
  <c r="BU30" i="43"/>
  <c r="BT30" i="43"/>
  <c r="BS30" i="43"/>
  <c r="BR30" i="43"/>
  <c r="BQ30" i="43"/>
  <c r="BP30" i="43"/>
  <c r="BO30" i="43"/>
  <c r="BN30" i="43"/>
  <c r="BM30" i="43"/>
  <c r="BL30" i="43"/>
  <c r="BK30" i="43"/>
  <c r="BJ30" i="43"/>
  <c r="BB30" i="43"/>
  <c r="BA30" i="43"/>
  <c r="AZ30" i="43"/>
  <c r="CC29" i="43"/>
  <c r="CB29" i="43"/>
  <c r="CA29" i="43"/>
  <c r="BZ29" i="43"/>
  <c r="BY29" i="43"/>
  <c r="BX29" i="43"/>
  <c r="BW29" i="43"/>
  <c r="BV29" i="43"/>
  <c r="BU29" i="43"/>
  <c r="BT29" i="43"/>
  <c r="BS29" i="43"/>
  <c r="BR29" i="43"/>
  <c r="BQ29" i="43"/>
  <c r="BP29" i="43"/>
  <c r="BO29" i="43"/>
  <c r="BN29" i="43"/>
  <c r="BM29" i="43"/>
  <c r="BL29" i="43"/>
  <c r="BK29" i="43"/>
  <c r="BJ29" i="43"/>
  <c r="BB29" i="43"/>
  <c r="BA29" i="43"/>
  <c r="AZ29" i="43"/>
  <c r="CC28" i="43"/>
  <c r="CB28" i="43"/>
  <c r="CA28" i="43"/>
  <c r="BZ28" i="43"/>
  <c r="BY28" i="43"/>
  <c r="BX28" i="43"/>
  <c r="BW28" i="43"/>
  <c r="BV28" i="43"/>
  <c r="BU28" i="43"/>
  <c r="BT28" i="43"/>
  <c r="BS28" i="43"/>
  <c r="BR28" i="43"/>
  <c r="BQ28" i="43"/>
  <c r="BP28" i="43"/>
  <c r="BO28" i="43"/>
  <c r="BN28" i="43"/>
  <c r="BM28" i="43"/>
  <c r="BL28" i="43"/>
  <c r="BK28" i="43"/>
  <c r="BJ28" i="43"/>
  <c r="BB28" i="43"/>
  <c r="BA28" i="43"/>
  <c r="AZ28" i="43"/>
  <c r="CC27" i="43"/>
  <c r="CB27" i="43"/>
  <c r="CA27" i="43"/>
  <c r="BZ27" i="43"/>
  <c r="BY27" i="43"/>
  <c r="BX27" i="43"/>
  <c r="BW27" i="43"/>
  <c r="BV27" i="43"/>
  <c r="BU27" i="43"/>
  <c r="BT27" i="43"/>
  <c r="BS27" i="43"/>
  <c r="BR27" i="43"/>
  <c r="BQ27" i="43"/>
  <c r="BP27" i="43"/>
  <c r="BO27" i="43"/>
  <c r="BN27" i="43"/>
  <c r="BM27" i="43"/>
  <c r="BL27" i="43"/>
  <c r="BK27" i="43"/>
  <c r="BJ27" i="43"/>
  <c r="BB27" i="43"/>
  <c r="BA27" i="43"/>
  <c r="AZ27" i="43"/>
  <c r="CC26" i="43"/>
  <c r="CB26" i="43"/>
  <c r="CA26" i="43"/>
  <c r="BZ26" i="43"/>
  <c r="BY26" i="43"/>
  <c r="BX26" i="43"/>
  <c r="BW26" i="43"/>
  <c r="BV26" i="43"/>
  <c r="BU26" i="43"/>
  <c r="BT26" i="43"/>
  <c r="BS26" i="43"/>
  <c r="BR26" i="43"/>
  <c r="BQ26" i="43"/>
  <c r="BP26" i="43"/>
  <c r="BO26" i="43"/>
  <c r="BN26" i="43"/>
  <c r="BM26" i="43"/>
  <c r="BL26" i="43"/>
  <c r="BK26" i="43"/>
  <c r="BJ26" i="43"/>
  <c r="BB26" i="43"/>
  <c r="BA26" i="43"/>
  <c r="AZ26" i="43"/>
  <c r="CC25" i="43"/>
  <c r="CB25" i="43"/>
  <c r="CA25" i="43"/>
  <c r="BZ25" i="43"/>
  <c r="BY25" i="43"/>
  <c r="BX25" i="43"/>
  <c r="BW25" i="43"/>
  <c r="BV25" i="43"/>
  <c r="BU25" i="43"/>
  <c r="BT25" i="43"/>
  <c r="BS25" i="43"/>
  <c r="BR25" i="43"/>
  <c r="BQ25" i="43"/>
  <c r="BP25" i="43"/>
  <c r="BO25" i="43"/>
  <c r="BN25" i="43"/>
  <c r="BM25" i="43"/>
  <c r="BL25" i="43"/>
  <c r="BK25" i="43"/>
  <c r="BJ25" i="43"/>
  <c r="BB25" i="43"/>
  <c r="BA25" i="43"/>
  <c r="AZ25" i="43"/>
  <c r="CC24" i="43"/>
  <c r="CB24" i="43"/>
  <c r="CA24" i="43"/>
  <c r="BZ24" i="43"/>
  <c r="BY24" i="43"/>
  <c r="BX24" i="43"/>
  <c r="BW24" i="43"/>
  <c r="BV24" i="43"/>
  <c r="BU24" i="43"/>
  <c r="BT24" i="43"/>
  <c r="BS24" i="43"/>
  <c r="BR24" i="43"/>
  <c r="BQ24" i="43"/>
  <c r="BP24" i="43"/>
  <c r="BO24" i="43"/>
  <c r="BN24" i="43"/>
  <c r="BM24" i="43"/>
  <c r="BL24" i="43"/>
  <c r="BK24" i="43"/>
  <c r="BJ24" i="43"/>
  <c r="BB24" i="43"/>
  <c r="BA24" i="43"/>
  <c r="AZ24" i="43"/>
  <c r="CC23" i="43"/>
  <c r="CB23" i="43"/>
  <c r="CA23" i="43"/>
  <c r="BZ23" i="43"/>
  <c r="BY23" i="43"/>
  <c r="BX23" i="43"/>
  <c r="BW23" i="43"/>
  <c r="BV23" i="43"/>
  <c r="BU23" i="43"/>
  <c r="BT23" i="43"/>
  <c r="BS23" i="43"/>
  <c r="BR23" i="43"/>
  <c r="BQ23" i="43"/>
  <c r="BP23" i="43"/>
  <c r="BO23" i="43"/>
  <c r="BN23" i="43"/>
  <c r="BM23" i="43"/>
  <c r="BL23" i="43"/>
  <c r="BK23" i="43"/>
  <c r="BJ23" i="43"/>
  <c r="BB23" i="43"/>
  <c r="BA23" i="43"/>
  <c r="AZ23" i="43"/>
  <c r="CC22" i="43"/>
  <c r="CB22" i="43"/>
  <c r="CA22" i="43"/>
  <c r="BZ22" i="43"/>
  <c r="BY22" i="43"/>
  <c r="BX22" i="43"/>
  <c r="BW22" i="43"/>
  <c r="BV22" i="43"/>
  <c r="BU22" i="43"/>
  <c r="BT22" i="43"/>
  <c r="BS22" i="43"/>
  <c r="BR22" i="43"/>
  <c r="BQ22" i="43"/>
  <c r="BP22" i="43"/>
  <c r="BO22" i="43"/>
  <c r="BN22" i="43"/>
  <c r="BM22" i="43"/>
  <c r="BL22" i="43"/>
  <c r="BK22" i="43"/>
  <c r="BJ22" i="43"/>
  <c r="BB22" i="43"/>
  <c r="BA22" i="43"/>
  <c r="AZ22" i="43"/>
  <c r="CC21" i="43"/>
  <c r="CB21" i="43"/>
  <c r="CA21" i="43"/>
  <c r="BZ21" i="43"/>
  <c r="BY21" i="43"/>
  <c r="BX21" i="43"/>
  <c r="BW21" i="43"/>
  <c r="BV21" i="43"/>
  <c r="BU21" i="43"/>
  <c r="BT21" i="43"/>
  <c r="BS21" i="43"/>
  <c r="BR21" i="43"/>
  <c r="BQ21" i="43"/>
  <c r="BP21" i="43"/>
  <c r="BO21" i="43"/>
  <c r="BN21" i="43"/>
  <c r="BM21" i="43"/>
  <c r="BL21" i="43"/>
  <c r="BK21" i="43"/>
  <c r="BJ21" i="43"/>
  <c r="BB21" i="43"/>
  <c r="BA21" i="43"/>
  <c r="AZ21" i="43"/>
  <c r="CC20" i="43"/>
  <c r="CB20" i="43"/>
  <c r="CA20" i="43"/>
  <c r="BZ20" i="43"/>
  <c r="BY20" i="43"/>
  <c r="BX20" i="43"/>
  <c r="BW20" i="43"/>
  <c r="BV20" i="43"/>
  <c r="BU20" i="43"/>
  <c r="BT20" i="43"/>
  <c r="BS20" i="43"/>
  <c r="BR20" i="43"/>
  <c r="BQ20" i="43"/>
  <c r="BP20" i="43"/>
  <c r="BO20" i="43"/>
  <c r="BN20" i="43"/>
  <c r="BM20" i="43"/>
  <c r="BL20" i="43"/>
  <c r="BK20" i="43"/>
  <c r="BJ20" i="43"/>
  <c r="BB20" i="43"/>
  <c r="BA20" i="43"/>
  <c r="AZ20" i="43"/>
  <c r="CC19" i="43"/>
  <c r="CB19" i="43"/>
  <c r="CA19" i="43"/>
  <c r="BZ19" i="43"/>
  <c r="BY19" i="43"/>
  <c r="BX19" i="43"/>
  <c r="BW19" i="43"/>
  <c r="BV19" i="43"/>
  <c r="BU19" i="43"/>
  <c r="BT19" i="43"/>
  <c r="BS19" i="43"/>
  <c r="BR19" i="43"/>
  <c r="BQ19" i="43"/>
  <c r="BP19" i="43"/>
  <c r="BO19" i="43"/>
  <c r="BN19" i="43"/>
  <c r="BM19" i="43"/>
  <c r="BL19" i="43"/>
  <c r="BK19" i="43"/>
  <c r="BJ19" i="43"/>
  <c r="BB19" i="43"/>
  <c r="BA19" i="43"/>
  <c r="AZ19" i="43"/>
  <c r="CC18" i="43"/>
  <c r="CB18" i="43"/>
  <c r="CA18" i="43"/>
  <c r="BZ18" i="43"/>
  <c r="BY18" i="43"/>
  <c r="BX18" i="43"/>
  <c r="BW18" i="43"/>
  <c r="BV18" i="43"/>
  <c r="BU18" i="43"/>
  <c r="BT18" i="43"/>
  <c r="BS18" i="43"/>
  <c r="BR18" i="43"/>
  <c r="BQ18" i="43"/>
  <c r="BP18" i="43"/>
  <c r="BO18" i="43"/>
  <c r="BN18" i="43"/>
  <c r="BM18" i="43"/>
  <c r="BL18" i="43"/>
  <c r="BK18" i="43"/>
  <c r="BJ18" i="43"/>
  <c r="BB18" i="43"/>
  <c r="BA18" i="43"/>
  <c r="AZ18" i="43"/>
  <c r="CC17" i="43"/>
  <c r="CB17" i="43"/>
  <c r="CA17" i="43"/>
  <c r="BZ17" i="43"/>
  <c r="BY17" i="43"/>
  <c r="BX17" i="43"/>
  <c r="BW17" i="43"/>
  <c r="BV17" i="43"/>
  <c r="BU17" i="43"/>
  <c r="BT17" i="43"/>
  <c r="BS17" i="43"/>
  <c r="BR17" i="43"/>
  <c r="BQ17" i="43"/>
  <c r="BP17" i="43"/>
  <c r="BO17" i="43"/>
  <c r="BN17" i="43"/>
  <c r="BM17" i="43"/>
  <c r="BL17" i="43"/>
  <c r="BK17" i="43"/>
  <c r="BJ17" i="43"/>
  <c r="BB17" i="43"/>
  <c r="BA17" i="43"/>
  <c r="AZ17" i="43"/>
  <c r="CC16" i="43"/>
  <c r="CB16" i="43"/>
  <c r="CA16" i="43"/>
  <c r="BZ16" i="43"/>
  <c r="BY16" i="43"/>
  <c r="BX16" i="43"/>
  <c r="BW16" i="43"/>
  <c r="BV16" i="43"/>
  <c r="BU16" i="43"/>
  <c r="BT16" i="43"/>
  <c r="BS16" i="43"/>
  <c r="BR16" i="43"/>
  <c r="BQ16" i="43"/>
  <c r="BP16" i="43"/>
  <c r="BO16" i="43"/>
  <c r="BN16" i="43"/>
  <c r="BM16" i="43"/>
  <c r="BL16" i="43"/>
  <c r="BK16" i="43"/>
  <c r="BJ16" i="43"/>
  <c r="BB16" i="43"/>
  <c r="BA16" i="43"/>
  <c r="AZ16" i="43"/>
  <c r="CC15" i="43"/>
  <c r="CB15" i="43"/>
  <c r="CA15" i="43"/>
  <c r="BZ15" i="43"/>
  <c r="BY15" i="43"/>
  <c r="BX15" i="43"/>
  <c r="BW15" i="43"/>
  <c r="BV15" i="43"/>
  <c r="BU15" i="43"/>
  <c r="BT15" i="43"/>
  <c r="BS15" i="43"/>
  <c r="BR15" i="43"/>
  <c r="BQ15" i="43"/>
  <c r="BP15" i="43"/>
  <c r="BO15" i="43"/>
  <c r="BN15" i="43"/>
  <c r="BM15" i="43"/>
  <c r="BL15" i="43"/>
  <c r="BK15" i="43"/>
  <c r="BJ15" i="43"/>
  <c r="BB15" i="43"/>
  <c r="BA15" i="43"/>
  <c r="AZ15" i="43"/>
  <c r="CE14" i="43"/>
  <c r="CC14" i="43"/>
  <c r="CB14" i="43"/>
  <c r="CA14" i="43"/>
  <c r="BZ14" i="43"/>
  <c r="BY14" i="43"/>
  <c r="BX14" i="43"/>
  <c r="BW14" i="43"/>
  <c r="BV14" i="43"/>
  <c r="BU14" i="43"/>
  <c r="BT14" i="43"/>
  <c r="BS14" i="43"/>
  <c r="BR14" i="43"/>
  <c r="BQ14" i="43"/>
  <c r="BP14" i="43"/>
  <c r="BO14" i="43"/>
  <c r="BN14" i="43"/>
  <c r="BM14" i="43"/>
  <c r="BL14" i="43"/>
  <c r="BK14" i="43"/>
  <c r="BJ14" i="43"/>
  <c r="BB14" i="43"/>
  <c r="BA14" i="43"/>
  <c r="AZ14" i="43"/>
  <c r="AY14" i="43"/>
  <c r="AX14" i="43"/>
  <c r="AW14" i="43"/>
  <c r="AV14" i="43"/>
  <c r="AU14" i="43"/>
  <c r="AT14" i="43"/>
  <c r="AS14" i="43"/>
  <c r="AR14" i="43"/>
  <c r="AQ14" i="43"/>
  <c r="AP14" i="43"/>
  <c r="AO14" i="43"/>
  <c r="AN14" i="43"/>
  <c r="AM14" i="43"/>
  <c r="AL14" i="43"/>
  <c r="AK14" i="43"/>
  <c r="AJ14" i="43"/>
  <c r="AI14" i="43"/>
  <c r="AH14" i="43"/>
  <c r="AG14" i="43"/>
  <c r="CI14" i="43" s="1"/>
  <c r="BI14" i="43" s="1"/>
  <c r="CC13" i="43"/>
  <c r="CB13" i="43"/>
  <c r="CA13" i="43"/>
  <c r="BZ13" i="43"/>
  <c r="BY13" i="43"/>
  <c r="BX13" i="43"/>
  <c r="BW13" i="43"/>
  <c r="BV13" i="43"/>
  <c r="BU13" i="43"/>
  <c r="BT13" i="43"/>
  <c r="BS13" i="43"/>
  <c r="BR13" i="43"/>
  <c r="BQ13" i="43"/>
  <c r="BP13" i="43"/>
  <c r="BO13" i="43"/>
  <c r="BN13" i="43"/>
  <c r="BM13" i="43"/>
  <c r="BL13" i="43"/>
  <c r="BJ13" i="43"/>
  <c r="BB13" i="43"/>
  <c r="BA13" i="43"/>
  <c r="AZ13" i="43"/>
  <c r="AY13" i="43"/>
  <c r="AX13" i="43"/>
  <c r="AW13" i="43"/>
  <c r="AV13" i="43"/>
  <c r="AU13" i="43"/>
  <c r="AT13" i="43"/>
  <c r="AS13" i="43"/>
  <c r="AR13" i="43"/>
  <c r="AQ13" i="43"/>
  <c r="AP13" i="43"/>
  <c r="AO13" i="43"/>
  <c r="AN13" i="43"/>
  <c r="AM13" i="43"/>
  <c r="AL13" i="43"/>
  <c r="AK13" i="43"/>
  <c r="AI13" i="43"/>
  <c r="AH13" i="43"/>
  <c r="AG13" i="43"/>
  <c r="AA13" i="43" s="1"/>
  <c r="CC12" i="43"/>
  <c r="CB12" i="43"/>
  <c r="CA12" i="43"/>
  <c r="BZ12" i="43"/>
  <c r="BY12" i="43"/>
  <c r="BX12" i="43"/>
  <c r="BV12" i="43"/>
  <c r="BU12" i="43"/>
  <c r="BR12" i="43"/>
  <c r="BQ12" i="43"/>
  <c r="BP12" i="43"/>
  <c r="BN12" i="43"/>
  <c r="BM12" i="43"/>
  <c r="BL12" i="43"/>
  <c r="BJ12" i="43"/>
  <c r="BB12" i="43"/>
  <c r="BA12" i="43"/>
  <c r="AZ12" i="43"/>
  <c r="AY12" i="43"/>
  <c r="AX12" i="43"/>
  <c r="AW12" i="43"/>
  <c r="AU12" i="43"/>
  <c r="AT12" i="43"/>
  <c r="AQ12" i="43"/>
  <c r="AP12" i="43"/>
  <c r="AO12" i="43"/>
  <c r="AM12" i="43"/>
  <c r="AL12" i="43"/>
  <c r="AK12" i="43"/>
  <c r="AI12" i="43"/>
  <c r="AH12" i="43"/>
  <c r="AG12" i="43"/>
  <c r="BC12" i="43" s="1"/>
  <c r="CC11" i="43"/>
  <c r="CB11" i="43"/>
  <c r="BZ11" i="43"/>
  <c r="BY11" i="43"/>
  <c r="BX11" i="43"/>
  <c r="BV11" i="43"/>
  <c r="BR11" i="43"/>
  <c r="BQ11" i="43"/>
  <c r="BP11" i="43"/>
  <c r="BN11" i="43"/>
  <c r="BM11" i="43"/>
  <c r="BL11" i="43"/>
  <c r="BJ11" i="43"/>
  <c r="BB11" i="43"/>
  <c r="BA11" i="43"/>
  <c r="AY11" i="43"/>
  <c r="AX11" i="43"/>
  <c r="AW11" i="43"/>
  <c r="AU11" i="43"/>
  <c r="AQ11" i="43"/>
  <c r="AP11" i="43"/>
  <c r="AO11" i="43"/>
  <c r="AM11" i="43"/>
  <c r="AL11" i="43"/>
  <c r="AK11" i="43"/>
  <c r="AI11" i="43"/>
  <c r="AH11" i="43"/>
  <c r="AG11" i="43"/>
  <c r="CC10" i="43"/>
  <c r="CB10" i="43"/>
  <c r="BZ10" i="43"/>
  <c r="BY10" i="43"/>
  <c r="BX10" i="43"/>
  <c r="BW10" i="43"/>
  <c r="BV10" i="43"/>
  <c r="BR10" i="43"/>
  <c r="BQ10" i="43"/>
  <c r="BP10" i="43"/>
  <c r="BN10" i="43"/>
  <c r="BM10" i="43"/>
  <c r="BL10" i="43"/>
  <c r="BJ10" i="43"/>
  <c r="BB10" i="43"/>
  <c r="BA10" i="43"/>
  <c r="AY10" i="43"/>
  <c r="AX10" i="43"/>
  <c r="AW10" i="43"/>
  <c r="AV10" i="43"/>
  <c r="AU10" i="43"/>
  <c r="AQ10" i="43"/>
  <c r="AP10" i="43"/>
  <c r="AO10" i="43"/>
  <c r="AM10" i="43"/>
  <c r="AL10" i="43"/>
  <c r="AK10" i="43"/>
  <c r="AI10" i="43"/>
  <c r="AH10" i="43"/>
  <c r="AG10" i="43"/>
  <c r="CC9" i="43"/>
  <c r="BX9" i="43"/>
  <c r="BW9" i="43"/>
  <c r="BV9" i="43"/>
  <c r="BQ9" i="43"/>
  <c r="BJ9" i="43"/>
  <c r="BB9" i="43"/>
  <c r="AW9" i="43"/>
  <c r="AV9" i="43"/>
  <c r="AU9" i="43"/>
  <c r="AP9" i="43"/>
  <c r="AI9" i="43"/>
  <c r="AH9" i="43"/>
  <c r="AG9" i="43"/>
  <c r="CC8" i="43"/>
  <c r="BB8" i="43"/>
  <c r="AH8" i="43"/>
  <c r="AG8" i="43"/>
  <c r="CC7" i="43"/>
  <c r="CB7" i="43"/>
  <c r="CA7" i="43"/>
  <c r="BZ7" i="43"/>
  <c r="BB7" i="43"/>
  <c r="BA7" i="43"/>
  <c r="AZ7" i="43"/>
  <c r="AY7" i="43"/>
  <c r="AH7" i="43"/>
  <c r="AG7" i="43"/>
  <c r="BC7" i="43" s="1"/>
  <c r="CC6" i="43"/>
  <c r="CB6" i="43"/>
  <c r="CA6" i="43"/>
  <c r="BZ6" i="43"/>
  <c r="BB6" i="43"/>
  <c r="BA6" i="43"/>
  <c r="AZ6" i="43"/>
  <c r="AY6" i="43"/>
  <c r="AH6" i="43"/>
  <c r="AG6" i="43"/>
  <c r="BC6" i="43" s="1"/>
  <c r="CC5" i="43"/>
  <c r="BZ5" i="43"/>
  <c r="BB5" i="43"/>
  <c r="AY5" i="43"/>
  <c r="AH5" i="43"/>
  <c r="AG5" i="43"/>
  <c r="AH4" i="43"/>
  <c r="AG3" i="43"/>
  <c r="AF11" i="43" s="1"/>
  <c r="AF3" i="43"/>
  <c r="AE3" i="43" s="1"/>
  <c r="AY9" i="47" l="1"/>
  <c r="BZ9" i="47"/>
  <c r="AQ7" i="48"/>
  <c r="BF7" i="48" s="1"/>
  <c r="AP9" i="48"/>
  <c r="BF14" i="44"/>
  <c r="CF14" i="44"/>
  <c r="AN5" i="48"/>
  <c r="BP7" i="48"/>
  <c r="BP5" i="48"/>
  <c r="BR9" i="46"/>
  <c r="AO9" i="46"/>
  <c r="AT9" i="46"/>
  <c r="BT9" i="46"/>
  <c r="BG14" i="44"/>
  <c r="BR7" i="48"/>
  <c r="BR6" i="48"/>
  <c r="AS7" i="46"/>
  <c r="BH14" i="44"/>
  <c r="BK9" i="47"/>
  <c r="BN5" i="48"/>
  <c r="AQ6" i="48"/>
  <c r="AS8" i="46"/>
  <c r="BT8" i="46"/>
  <c r="AP8" i="46"/>
  <c r="AK8" i="48"/>
  <c r="AT4" i="47"/>
  <c r="AW4" i="47"/>
  <c r="AW9" i="47" s="1"/>
  <c r="AU4" i="47"/>
  <c r="AU8" i="47" s="1"/>
  <c r="AO4" i="47"/>
  <c r="AL4" i="47"/>
  <c r="BM7" i="47" s="1"/>
  <c r="AK4" i="47"/>
  <c r="BL5" i="47" s="1"/>
  <c r="AI4" i="47"/>
  <c r="AX4" i="47"/>
  <c r="BA4" i="47"/>
  <c r="BA9" i="47" s="1"/>
  <c r="AV4" i="47"/>
  <c r="BW8" i="47" s="1"/>
  <c r="AN4" i="47"/>
  <c r="AN7" i="47" s="1"/>
  <c r="BK8" i="47"/>
  <c r="AZ4" i="47"/>
  <c r="CA4" i="47" s="1"/>
  <c r="BN6" i="47"/>
  <c r="BB5" i="47"/>
  <c r="BX5" i="47"/>
  <c r="BU14" i="47"/>
  <c r="AS4" i="47"/>
  <c r="AS8" i="47" s="1"/>
  <c r="BK6" i="47"/>
  <c r="BN9" i="47"/>
  <c r="AM9" i="47"/>
  <c r="AL9" i="47"/>
  <c r="AR4" i="47"/>
  <c r="BS7" i="47" s="1"/>
  <c r="AJ8" i="47"/>
  <c r="BB4" i="47"/>
  <c r="CC4" i="47" s="1"/>
  <c r="AP4" i="47"/>
  <c r="AT6" i="47"/>
  <c r="AW8" i="47"/>
  <c r="BT4" i="47"/>
  <c r="BT9" i="47"/>
  <c r="AS9" i="47"/>
  <c r="AQ6" i="47"/>
  <c r="AQ8" i="47"/>
  <c r="BR9" i="47"/>
  <c r="AQ9" i="47"/>
  <c r="BR8" i="47"/>
  <c r="BS9" i="47"/>
  <c r="AR9" i="47"/>
  <c r="AZ6" i="47"/>
  <c r="BZ4" i="47"/>
  <c r="AY6" i="47"/>
  <c r="BZ5" i="47"/>
  <c r="AY5" i="47"/>
  <c r="BZ8" i="47"/>
  <c r="AY7" i="47"/>
  <c r="AY8" i="47"/>
  <c r="BZ7" i="47"/>
  <c r="BZ6" i="47"/>
  <c r="BO11" i="47"/>
  <c r="BO12" i="47"/>
  <c r="AN10" i="47"/>
  <c r="BO10" i="47"/>
  <c r="BO13" i="47"/>
  <c r="AN12" i="47"/>
  <c r="BO14" i="47"/>
  <c r="AN13" i="47"/>
  <c r="AN14" i="47"/>
  <c r="AN11" i="47"/>
  <c r="BN12" i="47"/>
  <c r="AM10" i="47"/>
  <c r="BN11" i="47"/>
  <c r="BN13" i="47"/>
  <c r="AM11" i="47"/>
  <c r="AM12" i="47"/>
  <c r="BN14" i="47"/>
  <c r="AM14" i="47"/>
  <c r="AM13" i="47"/>
  <c r="BN10" i="47"/>
  <c r="BW14" i="47"/>
  <c r="BW13" i="47"/>
  <c r="BW12" i="47"/>
  <c r="AV14" i="47"/>
  <c r="AV13" i="47"/>
  <c r="AV12" i="47"/>
  <c r="BW10" i="47"/>
  <c r="BW11" i="47"/>
  <c r="AV10" i="47"/>
  <c r="AV11" i="47"/>
  <c r="CE13" i="47"/>
  <c r="CF13" i="47" s="1"/>
  <c r="CE14" i="47"/>
  <c r="CF14" i="47" s="1"/>
  <c r="BQ4" i="47"/>
  <c r="BQ13" i="47"/>
  <c r="BQ8" i="47"/>
  <c r="BQ11" i="47"/>
  <c r="AP8" i="47"/>
  <c r="AP14" i="47"/>
  <c r="AP12" i="47"/>
  <c r="BQ12" i="47"/>
  <c r="AP11" i="47"/>
  <c r="AP13" i="47"/>
  <c r="BQ14" i="47"/>
  <c r="AP10" i="47"/>
  <c r="BQ10" i="47"/>
  <c r="AE14" i="43"/>
  <c r="AD14" i="43"/>
  <c r="BC14" i="43"/>
  <c r="BF14" i="43" s="1"/>
  <c r="CD14" i="43"/>
  <c r="CG14" i="43" s="1"/>
  <c r="BH14" i="43"/>
  <c r="CF14" i="43"/>
  <c r="AA14" i="43"/>
  <c r="BG14" i="43"/>
  <c r="AB14" i="43"/>
  <c r="AC14" i="43"/>
  <c r="CE12" i="47"/>
  <c r="CF12" i="47" s="1"/>
  <c r="CE8" i="47"/>
  <c r="CF8" i="47" s="1"/>
  <c r="CE10" i="47"/>
  <c r="CF10" i="47" s="1"/>
  <c r="CE9" i="47"/>
  <c r="CF9" i="47" s="1"/>
  <c r="CC13" i="46"/>
  <c r="CD13" i="46" s="1"/>
  <c r="CC10" i="46"/>
  <c r="CD10" i="46" s="1"/>
  <c r="CC14" i="46"/>
  <c r="CD14" i="46" s="1"/>
  <c r="BK7" i="47"/>
  <c r="AJ6" i="47"/>
  <c r="CE7" i="47"/>
  <c r="CF7" i="47" s="1"/>
  <c r="BC13" i="43"/>
  <c r="BF13" i="43" s="1"/>
  <c r="AD13" i="43"/>
  <c r="BH13" i="43"/>
  <c r="CI13" i="43"/>
  <c r="BI13" i="43" s="1"/>
  <c r="CD11" i="43"/>
  <c r="CG11" i="43" s="1"/>
  <c r="BD10" i="43"/>
  <c r="BE10" i="43" s="1"/>
  <c r="CE11" i="47"/>
  <c r="CF11" i="47" s="1"/>
  <c r="CE6" i="47"/>
  <c r="CF6" i="47" s="1"/>
  <c r="AD10" i="44"/>
  <c r="BC10" i="44"/>
  <c r="BF10" i="44" s="1"/>
  <c r="BD10" i="44"/>
  <c r="BE10" i="44" s="1"/>
  <c r="CI10" i="44"/>
  <c r="BI10" i="44" s="1"/>
  <c r="AA10" i="44"/>
  <c r="BH10" i="44"/>
  <c r="BC10" i="43"/>
  <c r="BF10" i="43" s="1"/>
  <c r="BQ6" i="48"/>
  <c r="BQ8" i="48"/>
  <c r="BQ4" i="48"/>
  <c r="CB9" i="48"/>
  <c r="CE9" i="48" s="1"/>
  <c r="BN8" i="48"/>
  <c r="BK4" i="48"/>
  <c r="AJ8" i="48"/>
  <c r="BK9" i="48"/>
  <c r="AJ9" i="48"/>
  <c r="CB6" i="48"/>
  <c r="CE6" i="48" s="1"/>
  <c r="CB5" i="48"/>
  <c r="CE5" i="48" s="1"/>
  <c r="BS6" i="48"/>
  <c r="BS4" i="48"/>
  <c r="AR6" i="48"/>
  <c r="BS5" i="48"/>
  <c r="AP5" i="48"/>
  <c r="AP7" i="48"/>
  <c r="AR8" i="48"/>
  <c r="AP8" i="48"/>
  <c r="BL6" i="48"/>
  <c r="AK6" i="48"/>
  <c r="AK5" i="48"/>
  <c r="BL9" i="48"/>
  <c r="BL4" i="48"/>
  <c r="BL8" i="48"/>
  <c r="CB7" i="48"/>
  <c r="CE7" i="48" s="1"/>
  <c r="AM9" i="48"/>
  <c r="BN4" i="48"/>
  <c r="BK6" i="48"/>
  <c r="CG6" i="48" s="1"/>
  <c r="BG6" i="48" s="1"/>
  <c r="AR7" i="48"/>
  <c r="BN6" i="48"/>
  <c r="AI6" i="48"/>
  <c r="BJ4" i="48"/>
  <c r="AI5" i="48"/>
  <c r="BJ8" i="48"/>
  <c r="AM6" i="48"/>
  <c r="AP6" i="48"/>
  <c r="BR4" i="48"/>
  <c r="AQ8" i="48"/>
  <c r="BR5" i="48"/>
  <c r="AL9" i="48"/>
  <c r="BM9" i="48"/>
  <c r="BM8" i="48"/>
  <c r="BM4" i="48"/>
  <c r="AL8" i="48"/>
  <c r="BK7" i="48"/>
  <c r="CG7" i="48" s="1"/>
  <c r="BG7" i="48" s="1"/>
  <c r="BM5" i="48"/>
  <c r="AJ7" i="48"/>
  <c r="AE4" i="48"/>
  <c r="BH4" i="48"/>
  <c r="AG8" i="48"/>
  <c r="AG6" i="48"/>
  <c r="BH8" i="48"/>
  <c r="BH9" i="48"/>
  <c r="BS7" i="48"/>
  <c r="BN9" i="48"/>
  <c r="AJ6" i="48"/>
  <c r="AK9" i="48"/>
  <c r="BQ5" i="48"/>
  <c r="AR5" i="48"/>
  <c r="BP4" i="48"/>
  <c r="BP6" i="48"/>
  <c r="BQ9" i="48"/>
  <c r="AG9" i="48"/>
  <c r="BJ6" i="48"/>
  <c r="BK5" i="48"/>
  <c r="BJ5" i="48"/>
  <c r="BH5" i="48"/>
  <c r="AH9" i="48"/>
  <c r="BI4" i="48"/>
  <c r="BI6" i="48"/>
  <c r="AH5" i="48"/>
  <c r="BI5" i="48"/>
  <c r="AN6" i="48"/>
  <c r="BO9" i="48"/>
  <c r="AN8" i="48"/>
  <c r="BO8" i="48"/>
  <c r="AN9" i="48"/>
  <c r="BO4" i="48"/>
  <c r="BQ5" i="47"/>
  <c r="AS5" i="47"/>
  <c r="AQ5" i="47"/>
  <c r="BT5" i="47"/>
  <c r="BP5" i="47"/>
  <c r="AN5" i="47"/>
  <c r="BN5" i="47"/>
  <c r="AJ5" i="47"/>
  <c r="AO5" i="47"/>
  <c r="BK5" i="47"/>
  <c r="AM5" i="47"/>
  <c r="AL5" i="47"/>
  <c r="BU5" i="47"/>
  <c r="AU5" i="47"/>
  <c r="BR5" i="47"/>
  <c r="AT5" i="47"/>
  <c r="BQ6" i="47"/>
  <c r="BT7" i="47"/>
  <c r="AS6" i="47"/>
  <c r="BR4" i="47"/>
  <c r="BR6" i="47"/>
  <c r="BS6" i="47"/>
  <c r="AJ7" i="47"/>
  <c r="BN8" i="47"/>
  <c r="BN4" i="47"/>
  <c r="AJ9" i="47"/>
  <c r="AN9" i="47"/>
  <c r="BQ7" i="47"/>
  <c r="BN7" i="47"/>
  <c r="AM6" i="47"/>
  <c r="BR7" i="47"/>
  <c r="AP7" i="47"/>
  <c r="AP6" i="47"/>
  <c r="BO9" i="47"/>
  <c r="AQ7" i="47"/>
  <c r="AP5" i="46"/>
  <c r="BM5" i="46"/>
  <c r="BQ5" i="46"/>
  <c r="AH5" i="46"/>
  <c r="AS5" i="46"/>
  <c r="CC8" i="46"/>
  <c r="CD8" i="46" s="1"/>
  <c r="CC11" i="46"/>
  <c r="CD11" i="46" s="1"/>
  <c r="CC5" i="46"/>
  <c r="CD5" i="46" s="1"/>
  <c r="AO6" i="46"/>
  <c r="AH6" i="46"/>
  <c r="BQ6" i="46"/>
  <c r="AP6" i="46"/>
  <c r="CC6" i="46"/>
  <c r="CD6" i="46" s="1"/>
  <c r="AR4" i="46"/>
  <c r="AR6" i="46" s="1"/>
  <c r="AZ4" i="46"/>
  <c r="CA4" i="46" s="1"/>
  <c r="AQ4" i="46"/>
  <c r="AQ8" i="46" s="1"/>
  <c r="AN4" i="46"/>
  <c r="AN6" i="46" s="1"/>
  <c r="AM4" i="46"/>
  <c r="AM7" i="46" s="1"/>
  <c r="AH4" i="46"/>
  <c r="AP4" i="46"/>
  <c r="BQ9" i="46" s="1"/>
  <c r="AY4" i="46"/>
  <c r="BZ4" i="46" s="1"/>
  <c r="AU4" i="46"/>
  <c r="AT4" i="46"/>
  <c r="BU7" i="46" s="1"/>
  <c r="AO4" i="46"/>
  <c r="BP5" i="46" s="1"/>
  <c r="AX4" i="46"/>
  <c r="BY4" i="46" s="1"/>
  <c r="AL4" i="46"/>
  <c r="AL5" i="46" s="1"/>
  <c r="AW4" i="46"/>
  <c r="AK4" i="46"/>
  <c r="BL5" i="46" s="1"/>
  <c r="AI4" i="46"/>
  <c r="BJ9" i="46" s="1"/>
  <c r="AV4" i="46"/>
  <c r="AJ4" i="46"/>
  <c r="AS4" i="46"/>
  <c r="AS9" i="46" s="1"/>
  <c r="AG4" i="46"/>
  <c r="BH6" i="46" s="1"/>
  <c r="CC9" i="46"/>
  <c r="CD9" i="46" s="1"/>
  <c r="CC7" i="46"/>
  <c r="CD7" i="46" s="1"/>
  <c r="BH11" i="44"/>
  <c r="BC11" i="44"/>
  <c r="BF11" i="44" s="1"/>
  <c r="BD11" i="44"/>
  <c r="BE11" i="44" s="1"/>
  <c r="BC11" i="43"/>
  <c r="BF11" i="43" s="1"/>
  <c r="BD9" i="43"/>
  <c r="BE9" i="43" s="1"/>
  <c r="AF9" i="43"/>
  <c r="AF6" i="43"/>
  <c r="AF5" i="43"/>
  <c r="BC5" i="43"/>
  <c r="BF5" i="43" s="1"/>
  <c r="CD5" i="43"/>
  <c r="CG5" i="43" s="1"/>
  <c r="BD6" i="43"/>
  <c r="BE6" i="43" s="1"/>
  <c r="BD5" i="43"/>
  <c r="BE5" i="43" s="1"/>
  <c r="BC8" i="43"/>
  <c r="BF8" i="43" s="1"/>
  <c r="BD8" i="43"/>
  <c r="BE8" i="43" s="1"/>
  <c r="BC5" i="44"/>
  <c r="BF5" i="44" s="1"/>
  <c r="BC7" i="44"/>
  <c r="BF7" i="44" s="1"/>
  <c r="BD5" i="44"/>
  <c r="BE5" i="44" s="1"/>
  <c r="BC8" i="44"/>
  <c r="BF8" i="44" s="1"/>
  <c r="AF7" i="44"/>
  <c r="AF6" i="44"/>
  <c r="AF13" i="44"/>
  <c r="AF8" i="44"/>
  <c r="AF14" i="44"/>
  <c r="BD6" i="44"/>
  <c r="BE6" i="44" s="1"/>
  <c r="AF12" i="44"/>
  <c r="BD12" i="44"/>
  <c r="BE12" i="44" s="1"/>
  <c r="AD13" i="44"/>
  <c r="BF6" i="44"/>
  <c r="BE7" i="44"/>
  <c r="CD13" i="44"/>
  <c r="AC3" i="44"/>
  <c r="CE7" i="44" s="1"/>
  <c r="CF7" i="44" s="1"/>
  <c r="BE8" i="44"/>
  <c r="BC9" i="44"/>
  <c r="BF9" i="44" s="1"/>
  <c r="BG13" i="44"/>
  <c r="CE13" i="44"/>
  <c r="BE14" i="44"/>
  <c r="BE13" i="44"/>
  <c r="BF13" i="44"/>
  <c r="AE3" i="44"/>
  <c r="CD6" i="44" s="1"/>
  <c r="CG6" i="44" s="1"/>
  <c r="AF9" i="44"/>
  <c r="BD9" i="44"/>
  <c r="BE9" i="44" s="1"/>
  <c r="BH13" i="44"/>
  <c r="CF13" i="44"/>
  <c r="CD14" i="44"/>
  <c r="AA12" i="44"/>
  <c r="CI12" i="44"/>
  <c r="BI12" i="44" s="1"/>
  <c r="CG13" i="44"/>
  <c r="AF10" i="44"/>
  <c r="Z13" i="44"/>
  <c r="CH13" i="44"/>
  <c r="AF4" i="44"/>
  <c r="AA13" i="44"/>
  <c r="CI13" i="44"/>
  <c r="BI13" i="44" s="1"/>
  <c r="CG14" i="44"/>
  <c r="BF12" i="44"/>
  <c r="AF5" i="44"/>
  <c r="AD12" i="44"/>
  <c r="AB13" i="44"/>
  <c r="Z14" i="44"/>
  <c r="CH14" i="44"/>
  <c r="BH12" i="44"/>
  <c r="AA14" i="44"/>
  <c r="AF12" i="43"/>
  <c r="BD12" i="43"/>
  <c r="BE12" i="43" s="1"/>
  <c r="BF6" i="43"/>
  <c r="CD6" i="43"/>
  <c r="CG6" i="43" s="1"/>
  <c r="AF7" i="43"/>
  <c r="BD7" i="43"/>
  <c r="BE7" i="43" s="1"/>
  <c r="BF12" i="43"/>
  <c r="CD12" i="43"/>
  <c r="CG12" i="43" s="1"/>
  <c r="AF13" i="43"/>
  <c r="BD13" i="43"/>
  <c r="BE13" i="43" s="1"/>
  <c r="CD8" i="43"/>
  <c r="CG8" i="43" s="1"/>
  <c r="CD13" i="43"/>
  <c r="CG13" i="43" s="1"/>
  <c r="AF14" i="43"/>
  <c r="BD14" i="43"/>
  <c r="BE14" i="43" s="1"/>
  <c r="BF7" i="43"/>
  <c r="CD7" i="43"/>
  <c r="CG7" i="43" s="1"/>
  <c r="AF8" i="43"/>
  <c r="AC3" i="43"/>
  <c r="CE9" i="43" s="1"/>
  <c r="CF9" i="43" s="1"/>
  <c r="BC9" i="43"/>
  <c r="BF9" i="43" s="1"/>
  <c r="CD9" i="43"/>
  <c r="CG9" i="43" s="1"/>
  <c r="AF10" i="43"/>
  <c r="AF4" i="43"/>
  <c r="CD10" i="43"/>
  <c r="CG10" i="43" s="1"/>
  <c r="BD11" i="43"/>
  <c r="BE11" i="43" s="1"/>
  <c r="Z14" i="43"/>
  <c r="CH14" i="43"/>
  <c r="CA38" i="42"/>
  <c r="BZ38" i="42"/>
  <c r="BY38" i="42"/>
  <c r="BX38" i="42"/>
  <c r="BW38" i="42"/>
  <c r="BV38" i="42"/>
  <c r="BU38" i="42"/>
  <c r="BT38" i="42"/>
  <c r="BS38" i="42"/>
  <c r="BR38" i="42"/>
  <c r="BQ38" i="42"/>
  <c r="BP38" i="42"/>
  <c r="BO38" i="42"/>
  <c r="BN38" i="42"/>
  <c r="BM38" i="42"/>
  <c r="BL38" i="42"/>
  <c r="BK38" i="42"/>
  <c r="BJ38" i="42"/>
  <c r="BI38" i="42"/>
  <c r="BH38" i="42"/>
  <c r="AZ38" i="42"/>
  <c r="AY38" i="42"/>
  <c r="AX38" i="42"/>
  <c r="CA37" i="42"/>
  <c r="BZ37" i="42"/>
  <c r="BY37" i="42"/>
  <c r="BX37" i="42"/>
  <c r="BW37" i="42"/>
  <c r="BV37" i="42"/>
  <c r="BU37" i="42"/>
  <c r="BT37" i="42"/>
  <c r="BS37" i="42"/>
  <c r="BR37" i="42"/>
  <c r="BQ37" i="42"/>
  <c r="BP37" i="42"/>
  <c r="BO37" i="42"/>
  <c r="BN37" i="42"/>
  <c r="BM37" i="42"/>
  <c r="BL37" i="42"/>
  <c r="BK37" i="42"/>
  <c r="BJ37" i="42"/>
  <c r="BI37" i="42"/>
  <c r="BH37" i="42"/>
  <c r="AZ37" i="42"/>
  <c r="AY37" i="42"/>
  <c r="AX37" i="42"/>
  <c r="CA36" i="42"/>
  <c r="BZ36" i="42"/>
  <c r="BY36" i="42"/>
  <c r="BX36" i="42"/>
  <c r="BW36" i="42"/>
  <c r="BV36" i="42"/>
  <c r="BU36" i="42"/>
  <c r="BT36" i="42"/>
  <c r="BS36" i="42"/>
  <c r="BR36" i="42"/>
  <c r="BQ36" i="42"/>
  <c r="BP36" i="42"/>
  <c r="BO36" i="42"/>
  <c r="BN36" i="42"/>
  <c r="BM36" i="42"/>
  <c r="BL36" i="42"/>
  <c r="BK36" i="42"/>
  <c r="BJ36" i="42"/>
  <c r="BI36" i="42"/>
  <c r="BH36" i="42"/>
  <c r="AZ36" i="42"/>
  <c r="AY36" i="42"/>
  <c r="AX36" i="42"/>
  <c r="CA35" i="42"/>
  <c r="BZ35" i="42"/>
  <c r="BY35" i="42"/>
  <c r="BX35" i="42"/>
  <c r="BW35" i="42"/>
  <c r="BV35" i="42"/>
  <c r="BU35" i="42"/>
  <c r="BT35" i="42"/>
  <c r="BS35" i="42"/>
  <c r="BR35" i="42"/>
  <c r="BQ35" i="42"/>
  <c r="BP35" i="42"/>
  <c r="BO35" i="42"/>
  <c r="BN35" i="42"/>
  <c r="BM35" i="42"/>
  <c r="BL35" i="42"/>
  <c r="BK35" i="42"/>
  <c r="BJ35" i="42"/>
  <c r="BI35" i="42"/>
  <c r="BH35" i="42"/>
  <c r="AZ35" i="42"/>
  <c r="AY35" i="42"/>
  <c r="AX35" i="42"/>
  <c r="CA34" i="42"/>
  <c r="BZ34" i="42"/>
  <c r="BY34" i="42"/>
  <c r="BX34" i="42"/>
  <c r="BW34" i="42"/>
  <c r="BV34" i="42"/>
  <c r="BU34" i="42"/>
  <c r="BT34" i="42"/>
  <c r="BS34" i="42"/>
  <c r="BR34" i="42"/>
  <c r="BQ34" i="42"/>
  <c r="BP34" i="42"/>
  <c r="BO34" i="42"/>
  <c r="BN34" i="42"/>
  <c r="BM34" i="42"/>
  <c r="BL34" i="42"/>
  <c r="BK34" i="42"/>
  <c r="BJ34" i="42"/>
  <c r="BI34" i="42"/>
  <c r="BH34" i="42"/>
  <c r="AZ34" i="42"/>
  <c r="AY34" i="42"/>
  <c r="AX34" i="42"/>
  <c r="CA33" i="42"/>
  <c r="BZ33" i="42"/>
  <c r="BY33" i="42"/>
  <c r="BX33" i="42"/>
  <c r="BW33" i="42"/>
  <c r="BV33" i="42"/>
  <c r="BU33" i="42"/>
  <c r="BT33" i="42"/>
  <c r="BS33" i="42"/>
  <c r="BR33" i="42"/>
  <c r="BQ33" i="42"/>
  <c r="BP33" i="42"/>
  <c r="BO33" i="42"/>
  <c r="BN33" i="42"/>
  <c r="BM33" i="42"/>
  <c r="BL33" i="42"/>
  <c r="BK33" i="42"/>
  <c r="BJ33" i="42"/>
  <c r="BI33" i="42"/>
  <c r="BH33" i="42"/>
  <c r="AZ33" i="42"/>
  <c r="AY33" i="42"/>
  <c r="AX33" i="42"/>
  <c r="CA32" i="42"/>
  <c r="BZ32" i="42"/>
  <c r="BY32" i="42"/>
  <c r="BX32" i="42"/>
  <c r="BW32" i="42"/>
  <c r="BV32" i="42"/>
  <c r="BU32" i="42"/>
  <c r="BT32" i="42"/>
  <c r="BS32" i="42"/>
  <c r="BR32" i="42"/>
  <c r="BQ32" i="42"/>
  <c r="BP32" i="42"/>
  <c r="BO32" i="42"/>
  <c r="BN32" i="42"/>
  <c r="BM32" i="42"/>
  <c r="BL32" i="42"/>
  <c r="BK32" i="42"/>
  <c r="BJ32" i="42"/>
  <c r="BI32" i="42"/>
  <c r="BH32" i="42"/>
  <c r="AZ32" i="42"/>
  <c r="AY32" i="42"/>
  <c r="AX32" i="42"/>
  <c r="CA31" i="42"/>
  <c r="BZ31" i="42"/>
  <c r="BY31" i="42"/>
  <c r="BX31" i="42"/>
  <c r="BW31" i="42"/>
  <c r="BV31" i="42"/>
  <c r="BU31" i="42"/>
  <c r="BT31" i="42"/>
  <c r="BS31" i="42"/>
  <c r="BR31" i="42"/>
  <c r="BQ31" i="42"/>
  <c r="BP31" i="42"/>
  <c r="BO31" i="42"/>
  <c r="BN31" i="42"/>
  <c r="BM31" i="42"/>
  <c r="BL31" i="42"/>
  <c r="BK31" i="42"/>
  <c r="BJ31" i="42"/>
  <c r="BI31" i="42"/>
  <c r="BH31" i="42"/>
  <c r="AZ31" i="42"/>
  <c r="AY31" i="42"/>
  <c r="AX31" i="42"/>
  <c r="CA30" i="42"/>
  <c r="BZ30" i="42"/>
  <c r="BY30" i="42"/>
  <c r="BX30" i="42"/>
  <c r="BW30" i="42"/>
  <c r="BV30" i="42"/>
  <c r="BU30" i="42"/>
  <c r="BT30" i="42"/>
  <c r="BS30" i="42"/>
  <c r="BR30" i="42"/>
  <c r="BQ30" i="42"/>
  <c r="BP30" i="42"/>
  <c r="BO30" i="42"/>
  <c r="BN30" i="42"/>
  <c r="BM30" i="42"/>
  <c r="BL30" i="42"/>
  <c r="BK30" i="42"/>
  <c r="BJ30" i="42"/>
  <c r="BI30" i="42"/>
  <c r="BH30" i="42"/>
  <c r="AZ30" i="42"/>
  <c r="AY30" i="42"/>
  <c r="AX30" i="42"/>
  <c r="CA29" i="42"/>
  <c r="BZ29" i="42"/>
  <c r="BY29" i="42"/>
  <c r="BX29" i="42"/>
  <c r="BW29" i="42"/>
  <c r="BV29" i="42"/>
  <c r="BU29" i="42"/>
  <c r="BT29" i="42"/>
  <c r="BS29" i="42"/>
  <c r="BR29" i="42"/>
  <c r="BQ29" i="42"/>
  <c r="BP29" i="42"/>
  <c r="BO29" i="42"/>
  <c r="BN29" i="42"/>
  <c r="BM29" i="42"/>
  <c r="BL29" i="42"/>
  <c r="BK29" i="42"/>
  <c r="BJ29" i="42"/>
  <c r="BI29" i="42"/>
  <c r="BH29" i="42"/>
  <c r="AZ29" i="42"/>
  <c r="AY29" i="42"/>
  <c r="AX29" i="42"/>
  <c r="CA28" i="42"/>
  <c r="BZ28" i="42"/>
  <c r="BY28" i="42"/>
  <c r="BX28" i="42"/>
  <c r="BW28" i="42"/>
  <c r="BV28" i="42"/>
  <c r="BU28" i="42"/>
  <c r="BT28" i="42"/>
  <c r="BS28" i="42"/>
  <c r="BR28" i="42"/>
  <c r="BQ28" i="42"/>
  <c r="BP28" i="42"/>
  <c r="BO28" i="42"/>
  <c r="BN28" i="42"/>
  <c r="BM28" i="42"/>
  <c r="BL28" i="42"/>
  <c r="BK28" i="42"/>
  <c r="BJ28" i="42"/>
  <c r="BI28" i="42"/>
  <c r="BH28" i="42"/>
  <c r="AZ28" i="42"/>
  <c r="AY28" i="42"/>
  <c r="AX28" i="42"/>
  <c r="CA27" i="42"/>
  <c r="BZ27" i="42"/>
  <c r="BY27" i="42"/>
  <c r="BX27" i="42"/>
  <c r="BW27" i="42"/>
  <c r="BV27" i="42"/>
  <c r="BU27" i="42"/>
  <c r="BT27" i="42"/>
  <c r="BS27" i="42"/>
  <c r="BR27" i="42"/>
  <c r="BQ27" i="42"/>
  <c r="BP27" i="42"/>
  <c r="BO27" i="42"/>
  <c r="BN27" i="42"/>
  <c r="BM27" i="42"/>
  <c r="BL27" i="42"/>
  <c r="BK27" i="42"/>
  <c r="BJ27" i="42"/>
  <c r="BI27" i="42"/>
  <c r="BH27" i="42"/>
  <c r="AZ27" i="42"/>
  <c r="AY27" i="42"/>
  <c r="AX27" i="42"/>
  <c r="CA26" i="42"/>
  <c r="BZ26" i="42"/>
  <c r="BY26" i="42"/>
  <c r="BX26" i="42"/>
  <c r="BW26" i="42"/>
  <c r="BV26" i="42"/>
  <c r="BU26" i="42"/>
  <c r="BT26" i="42"/>
  <c r="BS26" i="42"/>
  <c r="BR26" i="42"/>
  <c r="BQ26" i="42"/>
  <c r="BP26" i="42"/>
  <c r="BO26" i="42"/>
  <c r="BN26" i="42"/>
  <c r="BM26" i="42"/>
  <c r="BL26" i="42"/>
  <c r="BK26" i="42"/>
  <c r="BJ26" i="42"/>
  <c r="BI26" i="42"/>
  <c r="BH26" i="42"/>
  <c r="AZ26" i="42"/>
  <c r="AY26" i="42"/>
  <c r="AX26" i="42"/>
  <c r="CA25" i="42"/>
  <c r="BZ25" i="42"/>
  <c r="BY25" i="42"/>
  <c r="BX25" i="42"/>
  <c r="BW25" i="42"/>
  <c r="BV25" i="42"/>
  <c r="BU25" i="42"/>
  <c r="BT25" i="42"/>
  <c r="BS25" i="42"/>
  <c r="BR25" i="42"/>
  <c r="BQ25" i="42"/>
  <c r="BP25" i="42"/>
  <c r="BO25" i="42"/>
  <c r="BN25" i="42"/>
  <c r="BM25" i="42"/>
  <c r="BL25" i="42"/>
  <c r="BK25" i="42"/>
  <c r="BJ25" i="42"/>
  <c r="BI25" i="42"/>
  <c r="BH25" i="42"/>
  <c r="AZ25" i="42"/>
  <c r="AY25" i="42"/>
  <c r="AX25" i="42"/>
  <c r="CA24" i="42"/>
  <c r="BZ24" i="42"/>
  <c r="BY24" i="42"/>
  <c r="BX24" i="42"/>
  <c r="BW24" i="42"/>
  <c r="BV24" i="42"/>
  <c r="BU24" i="42"/>
  <c r="BT24" i="42"/>
  <c r="BS24" i="42"/>
  <c r="BR24" i="42"/>
  <c r="BQ24" i="42"/>
  <c r="BP24" i="42"/>
  <c r="BO24" i="42"/>
  <c r="BN24" i="42"/>
  <c r="BM24" i="42"/>
  <c r="BL24" i="42"/>
  <c r="BK24" i="42"/>
  <c r="BJ24" i="42"/>
  <c r="BI24" i="42"/>
  <c r="BH24" i="42"/>
  <c r="AZ24" i="42"/>
  <c r="AY24" i="42"/>
  <c r="AX24" i="42"/>
  <c r="CA23" i="42"/>
  <c r="BZ23" i="42"/>
  <c r="BY23" i="42"/>
  <c r="BX23" i="42"/>
  <c r="BW23" i="42"/>
  <c r="BV23" i="42"/>
  <c r="BU23" i="42"/>
  <c r="BT23" i="42"/>
  <c r="BS23" i="42"/>
  <c r="BR23" i="42"/>
  <c r="BQ23" i="42"/>
  <c r="BP23" i="42"/>
  <c r="BO23" i="42"/>
  <c r="BN23" i="42"/>
  <c r="BM23" i="42"/>
  <c r="BL23" i="42"/>
  <c r="BK23" i="42"/>
  <c r="BJ23" i="42"/>
  <c r="BI23" i="42"/>
  <c r="BH23" i="42"/>
  <c r="AZ23" i="42"/>
  <c r="AY23" i="42"/>
  <c r="AX23" i="42"/>
  <c r="CA22" i="42"/>
  <c r="BZ22" i="42"/>
  <c r="BY22" i="42"/>
  <c r="BX22" i="42"/>
  <c r="BW22" i="42"/>
  <c r="BV22" i="42"/>
  <c r="BU22" i="42"/>
  <c r="BT22" i="42"/>
  <c r="BS22" i="42"/>
  <c r="BR22" i="42"/>
  <c r="BQ22" i="42"/>
  <c r="BP22" i="42"/>
  <c r="BO22" i="42"/>
  <c r="BN22" i="42"/>
  <c r="BM22" i="42"/>
  <c r="BL22" i="42"/>
  <c r="BK22" i="42"/>
  <c r="BJ22" i="42"/>
  <c r="BI22" i="42"/>
  <c r="BH22" i="42"/>
  <c r="AZ22" i="42"/>
  <c r="AY22" i="42"/>
  <c r="AX22" i="42"/>
  <c r="CA21" i="42"/>
  <c r="BZ21" i="42"/>
  <c r="BY21" i="42"/>
  <c r="BX21" i="42"/>
  <c r="BW21" i="42"/>
  <c r="BV21" i="42"/>
  <c r="BU21" i="42"/>
  <c r="BT21" i="42"/>
  <c r="BS21" i="42"/>
  <c r="BR21" i="42"/>
  <c r="BQ21" i="42"/>
  <c r="BP21" i="42"/>
  <c r="BO21" i="42"/>
  <c r="BN21" i="42"/>
  <c r="BM21" i="42"/>
  <c r="BL21" i="42"/>
  <c r="BK21" i="42"/>
  <c r="BJ21" i="42"/>
  <c r="BI21" i="42"/>
  <c r="BH21" i="42"/>
  <c r="AZ21" i="42"/>
  <c r="AY21" i="42"/>
  <c r="AX21" i="42"/>
  <c r="CA20" i="42"/>
  <c r="BZ20" i="42"/>
  <c r="BY20" i="42"/>
  <c r="BX20" i="42"/>
  <c r="BW20" i="42"/>
  <c r="BV20" i="42"/>
  <c r="BU20" i="42"/>
  <c r="BT20" i="42"/>
  <c r="BS20" i="42"/>
  <c r="BR20" i="42"/>
  <c r="BQ20" i="42"/>
  <c r="BP20" i="42"/>
  <c r="BO20" i="42"/>
  <c r="BN20" i="42"/>
  <c r="BM20" i="42"/>
  <c r="BL20" i="42"/>
  <c r="BK20" i="42"/>
  <c r="BJ20" i="42"/>
  <c r="BI20" i="42"/>
  <c r="BH20" i="42"/>
  <c r="AZ20" i="42"/>
  <c r="AY20" i="42"/>
  <c r="AX20" i="42"/>
  <c r="CA19" i="42"/>
  <c r="BZ19" i="42"/>
  <c r="BY19" i="42"/>
  <c r="BX19" i="42"/>
  <c r="BW19" i="42"/>
  <c r="BV19" i="42"/>
  <c r="BU19" i="42"/>
  <c r="BT19" i="42"/>
  <c r="BS19" i="42"/>
  <c r="BR19" i="42"/>
  <c r="BQ19" i="42"/>
  <c r="BP19" i="42"/>
  <c r="BO19" i="42"/>
  <c r="BN19" i="42"/>
  <c r="BM19" i="42"/>
  <c r="BL19" i="42"/>
  <c r="BK19" i="42"/>
  <c r="BJ19" i="42"/>
  <c r="BI19" i="42"/>
  <c r="BH19" i="42"/>
  <c r="AZ19" i="42"/>
  <c r="AY19" i="42"/>
  <c r="AX19" i="42"/>
  <c r="CA18" i="42"/>
  <c r="BZ18" i="42"/>
  <c r="BY18" i="42"/>
  <c r="BX18" i="42"/>
  <c r="BW18" i="42"/>
  <c r="BV18" i="42"/>
  <c r="BU18" i="42"/>
  <c r="BT18" i="42"/>
  <c r="BS18" i="42"/>
  <c r="BR18" i="42"/>
  <c r="BQ18" i="42"/>
  <c r="BP18" i="42"/>
  <c r="BO18" i="42"/>
  <c r="BN18" i="42"/>
  <c r="BM18" i="42"/>
  <c r="BL18" i="42"/>
  <c r="BK18" i="42"/>
  <c r="BJ18" i="42"/>
  <c r="BI18" i="42"/>
  <c r="BH18" i="42"/>
  <c r="AZ18" i="42"/>
  <c r="AY18" i="42"/>
  <c r="AX18" i="42"/>
  <c r="CA17" i="42"/>
  <c r="BZ17" i="42"/>
  <c r="BY17" i="42"/>
  <c r="BX17" i="42"/>
  <c r="BW17" i="42"/>
  <c r="BV17" i="42"/>
  <c r="BU17" i="42"/>
  <c r="BT17" i="42"/>
  <c r="BS17" i="42"/>
  <c r="BR17" i="42"/>
  <c r="BQ17" i="42"/>
  <c r="BP17" i="42"/>
  <c r="BO17" i="42"/>
  <c r="BN17" i="42"/>
  <c r="BM17" i="42"/>
  <c r="BL17" i="42"/>
  <c r="BK17" i="42"/>
  <c r="BJ17" i="42"/>
  <c r="BI17" i="42"/>
  <c r="BH17" i="42"/>
  <c r="AZ17" i="42"/>
  <c r="AY17" i="42"/>
  <c r="AX17" i="42"/>
  <c r="CA16" i="42"/>
  <c r="BZ16" i="42"/>
  <c r="BY16" i="42"/>
  <c r="BX16" i="42"/>
  <c r="BW16" i="42"/>
  <c r="BV16" i="42"/>
  <c r="BU16" i="42"/>
  <c r="BT16" i="42"/>
  <c r="BS16" i="42"/>
  <c r="BR16" i="42"/>
  <c r="BQ16" i="42"/>
  <c r="BP16" i="42"/>
  <c r="BO16" i="42"/>
  <c r="BN16" i="42"/>
  <c r="BM16" i="42"/>
  <c r="BL16" i="42"/>
  <c r="BK16" i="42"/>
  <c r="BJ16" i="42"/>
  <c r="BI16" i="42"/>
  <c r="BH16" i="42"/>
  <c r="AZ16" i="42"/>
  <c r="AY16" i="42"/>
  <c r="AX16" i="42"/>
  <c r="CA15" i="42"/>
  <c r="BZ15" i="42"/>
  <c r="BY15" i="42"/>
  <c r="BX15" i="42"/>
  <c r="BW15" i="42"/>
  <c r="BV15" i="42"/>
  <c r="BU15" i="42"/>
  <c r="BT15" i="42"/>
  <c r="BS15" i="42"/>
  <c r="BR15" i="42"/>
  <c r="BQ15" i="42"/>
  <c r="BP15" i="42"/>
  <c r="BO15" i="42"/>
  <c r="BN15" i="42"/>
  <c r="BM15" i="42"/>
  <c r="BL15" i="42"/>
  <c r="BK15" i="42"/>
  <c r="BJ15" i="42"/>
  <c r="BI15" i="42"/>
  <c r="BH15" i="42"/>
  <c r="AZ15" i="42"/>
  <c r="AY15" i="42"/>
  <c r="AX15" i="42"/>
  <c r="CA14" i="42"/>
  <c r="BZ14" i="42"/>
  <c r="BX14" i="42"/>
  <c r="BW14" i="42"/>
  <c r="BR14" i="42"/>
  <c r="BQ14" i="42"/>
  <c r="BP14" i="42"/>
  <c r="BO14" i="42"/>
  <c r="BN14" i="42"/>
  <c r="BM14" i="42"/>
  <c r="BK14" i="42"/>
  <c r="BJ14" i="42"/>
  <c r="BI14" i="42"/>
  <c r="BH14" i="42"/>
  <c r="AZ14" i="42"/>
  <c r="AY14" i="42"/>
  <c r="AW14" i="42"/>
  <c r="AV14" i="42"/>
  <c r="AQ14" i="42"/>
  <c r="AP14" i="42"/>
  <c r="AO14" i="42"/>
  <c r="AN14" i="42"/>
  <c r="AM14" i="42"/>
  <c r="AL14" i="42"/>
  <c r="AJ14" i="42"/>
  <c r="AI14" i="42"/>
  <c r="AH14" i="42"/>
  <c r="AG14" i="42"/>
  <c r="AF14" i="42"/>
  <c r="AE14" i="42"/>
  <c r="CA13" i="42"/>
  <c r="BZ13" i="42"/>
  <c r="BX13" i="42"/>
  <c r="BR13" i="42"/>
  <c r="BQ13" i="42"/>
  <c r="BP13" i="42"/>
  <c r="BO13" i="42"/>
  <c r="BN13" i="42"/>
  <c r="BM13" i="42"/>
  <c r="BK13" i="42"/>
  <c r="BJ13" i="42"/>
  <c r="BI13" i="42"/>
  <c r="BH13" i="42"/>
  <c r="AZ13" i="42"/>
  <c r="AY13" i="42"/>
  <c r="AW13" i="42"/>
  <c r="AQ13" i="42"/>
  <c r="AP13" i="42"/>
  <c r="AO13" i="42"/>
  <c r="AN13" i="42"/>
  <c r="AM13" i="42"/>
  <c r="AL13" i="42"/>
  <c r="AJ13" i="42"/>
  <c r="AI13" i="42"/>
  <c r="AH13" i="42"/>
  <c r="AG13" i="42"/>
  <c r="AF13" i="42"/>
  <c r="AE13" i="42"/>
  <c r="CA12" i="42"/>
  <c r="BZ12" i="42"/>
  <c r="BX12" i="42"/>
  <c r="BR12" i="42"/>
  <c r="BQ12" i="42"/>
  <c r="BP12" i="42"/>
  <c r="BO12" i="42"/>
  <c r="BN12" i="42"/>
  <c r="BM12" i="42"/>
  <c r="BK12" i="42"/>
  <c r="BJ12" i="42"/>
  <c r="BI12" i="42"/>
  <c r="BH12" i="42"/>
  <c r="AZ12" i="42"/>
  <c r="AY12" i="42"/>
  <c r="AW12" i="42"/>
  <c r="AQ12" i="42"/>
  <c r="AP12" i="42"/>
  <c r="AO12" i="42"/>
  <c r="AN12" i="42"/>
  <c r="AM12" i="42"/>
  <c r="AL12" i="42"/>
  <c r="AJ12" i="42"/>
  <c r="AI12" i="42"/>
  <c r="AH12" i="42"/>
  <c r="AG12" i="42"/>
  <c r="AF12" i="42"/>
  <c r="AE12" i="42"/>
  <c r="CA11" i="42"/>
  <c r="BZ11" i="42"/>
  <c r="BX11" i="42"/>
  <c r="BW11" i="42"/>
  <c r="BR11" i="42"/>
  <c r="BQ11" i="42"/>
  <c r="BP11" i="42"/>
  <c r="BO11" i="42"/>
  <c r="BN11" i="42"/>
  <c r="BM11" i="42"/>
  <c r="BK11" i="42"/>
  <c r="BJ11" i="42"/>
  <c r="BI11" i="42"/>
  <c r="BH11" i="42"/>
  <c r="AZ11" i="42"/>
  <c r="AY11" i="42"/>
  <c r="AW11" i="42"/>
  <c r="AV11" i="42"/>
  <c r="AQ11" i="42"/>
  <c r="AP11" i="42"/>
  <c r="AO11" i="42"/>
  <c r="AN11" i="42"/>
  <c r="AM11" i="42"/>
  <c r="AL11" i="42"/>
  <c r="AJ11" i="42"/>
  <c r="AI11" i="42"/>
  <c r="AH11" i="42"/>
  <c r="AG11" i="42"/>
  <c r="AF11" i="42"/>
  <c r="AE11" i="42"/>
  <c r="AF10" i="42"/>
  <c r="AE10" i="42"/>
  <c r="AF9" i="42"/>
  <c r="AE9" i="42"/>
  <c r="AF8" i="42"/>
  <c r="AE8" i="42"/>
  <c r="BA8" i="42" s="1"/>
  <c r="AF7" i="42"/>
  <c r="AE7" i="42"/>
  <c r="AF6" i="42"/>
  <c r="AE6" i="42"/>
  <c r="BA6" i="42" s="1"/>
  <c r="AF5" i="42"/>
  <c r="AE5" i="42"/>
  <c r="AF4" i="42"/>
  <c r="AE3" i="42"/>
  <c r="AD3" i="42"/>
  <c r="AC3" i="42" s="1"/>
  <c r="BO8" i="46" l="1"/>
  <c r="BS8" i="46"/>
  <c r="AR8" i="46"/>
  <c r="AP9" i="46"/>
  <c r="AQ9" i="46"/>
  <c r="BS6" i="46"/>
  <c r="Y7" i="48"/>
  <c r="AZ7" i="47"/>
  <c r="BR8" i="46"/>
  <c r="AT8" i="46"/>
  <c r="BN7" i="46"/>
  <c r="AR9" i="46"/>
  <c r="AI9" i="46"/>
  <c r="CA9" i="47"/>
  <c r="AK6" i="46"/>
  <c r="BH5" i="46"/>
  <c r="CA8" i="47"/>
  <c r="BU8" i="46"/>
  <c r="BP8" i="46"/>
  <c r="AT7" i="46"/>
  <c r="BU9" i="46"/>
  <c r="BP9" i="46"/>
  <c r="CB9" i="47"/>
  <c r="Z5" i="48"/>
  <c r="CA6" i="47"/>
  <c r="AN8" i="46"/>
  <c r="BQ8" i="46"/>
  <c r="BT7" i="46"/>
  <c r="BS9" i="46"/>
  <c r="BO9" i="46"/>
  <c r="AG5" i="46"/>
  <c r="AN5" i="46"/>
  <c r="AZ8" i="47"/>
  <c r="AO8" i="46"/>
  <c r="AN9" i="46"/>
  <c r="AO5" i="46"/>
  <c r="CA7" i="47"/>
  <c r="AZ9" i="47"/>
  <c r="AV5" i="47"/>
  <c r="BA5" i="47"/>
  <c r="CB7" i="47"/>
  <c r="CB6" i="47"/>
  <c r="BA7" i="47"/>
  <c r="CB8" i="47"/>
  <c r="BA6" i="47"/>
  <c r="BU9" i="47"/>
  <c r="AT9" i="47"/>
  <c r="BU8" i="47"/>
  <c r="AT8" i="47"/>
  <c r="AN8" i="47"/>
  <c r="BO5" i="47"/>
  <c r="BO6" i="47"/>
  <c r="BL9" i="47"/>
  <c r="AK9" i="47"/>
  <c r="AO9" i="47"/>
  <c r="BP9" i="47"/>
  <c r="AN6" i="47"/>
  <c r="BQ9" i="47"/>
  <c r="AP9" i="47"/>
  <c r="AP5" i="47"/>
  <c r="AI10" i="47"/>
  <c r="BJ10" i="47"/>
  <c r="AT10" i="47"/>
  <c r="BU10" i="47"/>
  <c r="AK5" i="47"/>
  <c r="BL13" i="47"/>
  <c r="AK14" i="47"/>
  <c r="BL14" i="47"/>
  <c r="AK10" i="47"/>
  <c r="BG10" i="47" s="1"/>
  <c r="BL10" i="47"/>
  <c r="CH10" i="47" s="1"/>
  <c r="BL11" i="47"/>
  <c r="AK11" i="47"/>
  <c r="AK12" i="47"/>
  <c r="BL12" i="47"/>
  <c r="AK13" i="47"/>
  <c r="BW5" i="47"/>
  <c r="AV7" i="47"/>
  <c r="BW6" i="47"/>
  <c r="BW4" i="47"/>
  <c r="BV5" i="47"/>
  <c r="AG4" i="47"/>
  <c r="AV9" i="47"/>
  <c r="BO7" i="47"/>
  <c r="AV6" i="47"/>
  <c r="BW9" i="47"/>
  <c r="BW7" i="47"/>
  <c r="BO4" i="47"/>
  <c r="BT6" i="47"/>
  <c r="AV8" i="47"/>
  <c r="BV9" i="47"/>
  <c r="AS7" i="47"/>
  <c r="BO8" i="47"/>
  <c r="BJ5" i="47"/>
  <c r="BJ14" i="47"/>
  <c r="CI14" i="47" s="1"/>
  <c r="BI14" i="47" s="1"/>
  <c r="BS5" i="47"/>
  <c r="BS8" i="47"/>
  <c r="BJ12" i="47"/>
  <c r="AI14" i="47"/>
  <c r="BL6" i="47"/>
  <c r="BY4" i="47"/>
  <c r="AX8" i="47"/>
  <c r="BY8" i="47"/>
  <c r="BY9" i="47"/>
  <c r="AX5" i="47"/>
  <c r="AX6" i="47"/>
  <c r="AZ5" i="47"/>
  <c r="CB5" i="47"/>
  <c r="AI6" i="47"/>
  <c r="BM4" i="47"/>
  <c r="BM8" i="47"/>
  <c r="AL6" i="47"/>
  <c r="BM6" i="47"/>
  <c r="AL8" i="47"/>
  <c r="BM9" i="47"/>
  <c r="CC5" i="47"/>
  <c r="AO8" i="47"/>
  <c r="BP8" i="47"/>
  <c r="BP4" i="47"/>
  <c r="BP6" i="47"/>
  <c r="AO7" i="47"/>
  <c r="BP7" i="47"/>
  <c r="AO6" i="47"/>
  <c r="BA8" i="47"/>
  <c r="CB4" i="47"/>
  <c r="BL4" i="47"/>
  <c r="AK7" i="47"/>
  <c r="AK6" i="47"/>
  <c r="BL7" i="47"/>
  <c r="BL8" i="47"/>
  <c r="AK8" i="47"/>
  <c r="CA5" i="47"/>
  <c r="AL7" i="47"/>
  <c r="BV4" i="47"/>
  <c r="BV7" i="47"/>
  <c r="AU7" i="47"/>
  <c r="BV6" i="47"/>
  <c r="AX9" i="47"/>
  <c r="AX7" i="47"/>
  <c r="BX4" i="47"/>
  <c r="BX9" i="47"/>
  <c r="BX7" i="47"/>
  <c r="AW5" i="47"/>
  <c r="AW7" i="47"/>
  <c r="BX8" i="47"/>
  <c r="AW6" i="47"/>
  <c r="BJ11" i="47"/>
  <c r="AI11" i="47"/>
  <c r="AI7" i="47"/>
  <c r="AI13" i="47"/>
  <c r="BJ6" i="47"/>
  <c r="BJ4" i="47"/>
  <c r="BJ13" i="47"/>
  <c r="AI8" i="47"/>
  <c r="BJ8" i="47"/>
  <c r="AR5" i="47"/>
  <c r="BM5" i="47"/>
  <c r="BJ7" i="47"/>
  <c r="BY7" i="47"/>
  <c r="AT11" i="47"/>
  <c r="AT13" i="47"/>
  <c r="BU11" i="47"/>
  <c r="BU4" i="47"/>
  <c r="BU12" i="47"/>
  <c r="BU6" i="47"/>
  <c r="BU13" i="47"/>
  <c r="BU7" i="47"/>
  <c r="AT7" i="47"/>
  <c r="AT12" i="47"/>
  <c r="AR8" i="47"/>
  <c r="AI5" i="47"/>
  <c r="BT8" i="47"/>
  <c r="BV8" i="47"/>
  <c r="BX6" i="47"/>
  <c r="AU9" i="47"/>
  <c r="AU6" i="47"/>
  <c r="BY5" i="47"/>
  <c r="AR6" i="47"/>
  <c r="BS4" i="47"/>
  <c r="AR7" i="47"/>
  <c r="AT14" i="47"/>
  <c r="AI12" i="47"/>
  <c r="BY6" i="47"/>
  <c r="BW4" i="46"/>
  <c r="AV5" i="46"/>
  <c r="BW5" i="46"/>
  <c r="BK7" i="46"/>
  <c r="AJ7" i="46"/>
  <c r="AI14" i="46"/>
  <c r="BJ13" i="46"/>
  <c r="BJ14" i="46"/>
  <c r="AI13" i="46"/>
  <c r="BX4" i="46"/>
  <c r="AW5" i="46"/>
  <c r="BX5" i="46"/>
  <c r="AM5" i="46"/>
  <c r="AM10" i="46"/>
  <c r="BN10" i="46"/>
  <c r="BU4" i="46"/>
  <c r="BU6" i="46"/>
  <c r="AT5" i="46"/>
  <c r="BU5" i="46"/>
  <c r="AT6" i="46"/>
  <c r="BV4" i="46"/>
  <c r="AU5" i="46"/>
  <c r="BV5" i="46"/>
  <c r="BO6" i="46"/>
  <c r="BT4" i="46"/>
  <c r="BT6" i="46"/>
  <c r="AS6" i="46"/>
  <c r="BT5" i="46"/>
  <c r="CE12" i="44"/>
  <c r="CF12" i="44" s="1"/>
  <c r="CD12" i="44"/>
  <c r="CG12" i="44" s="1"/>
  <c r="BJ12" i="46"/>
  <c r="AI12" i="46"/>
  <c r="CE13" i="43"/>
  <c r="CF13" i="43" s="1"/>
  <c r="AI5" i="46"/>
  <c r="AI10" i="46"/>
  <c r="BJ11" i="46"/>
  <c r="BJ10" i="46"/>
  <c r="AI11" i="46"/>
  <c r="CE12" i="43"/>
  <c r="CF12" i="43" s="1"/>
  <c r="CE11" i="43"/>
  <c r="CF11" i="43" s="1"/>
  <c r="CE10" i="43"/>
  <c r="CF10" i="43" s="1"/>
  <c r="CD10" i="44"/>
  <c r="CG10" i="44" s="1"/>
  <c r="CE10" i="44"/>
  <c r="CF10" i="44" s="1"/>
  <c r="CE11" i="44"/>
  <c r="CF11" i="44" s="1"/>
  <c r="CD11" i="44"/>
  <c r="CG11" i="44" s="1"/>
  <c r="X5" i="48"/>
  <c r="BE7" i="48"/>
  <c r="Z7" i="48"/>
  <c r="BF5" i="48"/>
  <c r="BE5" i="48"/>
  <c r="CG5" i="48"/>
  <c r="BG5" i="48" s="1"/>
  <c r="AA5" i="48"/>
  <c r="CF5" i="48"/>
  <c r="AB5" i="48"/>
  <c r="AC5" i="48"/>
  <c r="AA7" i="48"/>
  <c r="AC7" i="48"/>
  <c r="CF6" i="48"/>
  <c r="AA6" i="48"/>
  <c r="AC6" i="48"/>
  <c r="AB6" i="48"/>
  <c r="AA9" i="48"/>
  <c r="AC9" i="48"/>
  <c r="CG9" i="48"/>
  <c r="BG9" i="48" s="1"/>
  <c r="CF9" i="48"/>
  <c r="AB9" i="48"/>
  <c r="Y5" i="48"/>
  <c r="AC8" i="48"/>
  <c r="AB8" i="48"/>
  <c r="CG8" i="48"/>
  <c r="BG8" i="48" s="1"/>
  <c r="CF8" i="48"/>
  <c r="AA8" i="48"/>
  <c r="Z9" i="48"/>
  <c r="Y9" i="48"/>
  <c r="BF9" i="48"/>
  <c r="BE9" i="48"/>
  <c r="X9" i="48"/>
  <c r="Y6" i="48"/>
  <c r="X6" i="48"/>
  <c r="BF6" i="48"/>
  <c r="BE6" i="48"/>
  <c r="Z6" i="48"/>
  <c r="BE8" i="48"/>
  <c r="BF8" i="48"/>
  <c r="Z8" i="48"/>
  <c r="Y8" i="48"/>
  <c r="X8" i="48"/>
  <c r="CF7" i="48"/>
  <c r="AB7" i="48"/>
  <c r="X7" i="48"/>
  <c r="BK4" i="46"/>
  <c r="BK8" i="46"/>
  <c r="BK9" i="46"/>
  <c r="AJ9" i="46"/>
  <c r="BK11" i="46"/>
  <c r="AJ11" i="46"/>
  <c r="AJ8" i="46"/>
  <c r="BI9" i="46"/>
  <c r="BI4" i="46"/>
  <c r="AH8" i="46"/>
  <c r="BI7" i="46"/>
  <c r="AH9" i="46"/>
  <c r="AH7" i="46"/>
  <c r="BI8" i="46"/>
  <c r="BK6" i="46"/>
  <c r="AR5" i="46"/>
  <c r="BL8" i="46"/>
  <c r="AK9" i="46"/>
  <c r="BL4" i="46"/>
  <c r="BL7" i="46"/>
  <c r="BL9" i="46"/>
  <c r="AK7" i="46"/>
  <c r="AK8" i="46"/>
  <c r="BR4" i="46"/>
  <c r="BR7" i="46"/>
  <c r="AQ7" i="46"/>
  <c r="BR6" i="46"/>
  <c r="BL6" i="46"/>
  <c r="BJ4" i="46"/>
  <c r="AI7" i="46"/>
  <c r="BJ7" i="46"/>
  <c r="BJ8" i="46"/>
  <c r="AI8" i="46"/>
  <c r="AI6" i="46"/>
  <c r="BI6" i="46"/>
  <c r="BS5" i="46"/>
  <c r="BO4" i="46"/>
  <c r="AN7" i="46"/>
  <c r="BO7" i="46"/>
  <c r="AL9" i="46"/>
  <c r="BM4" i="46"/>
  <c r="BM7" i="46"/>
  <c r="BM11" i="46"/>
  <c r="AL11" i="46"/>
  <c r="AL7" i="46"/>
  <c r="AL8" i="46"/>
  <c r="BM9" i="46"/>
  <c r="BM8" i="46"/>
  <c r="BP4" i="46"/>
  <c r="AO7" i="46"/>
  <c r="BP7" i="46"/>
  <c r="AJ6" i="46"/>
  <c r="AJ5" i="46"/>
  <c r="AM8" i="46"/>
  <c r="BN4" i="46"/>
  <c r="BN9" i="46"/>
  <c r="AM11" i="46"/>
  <c r="AM9" i="46"/>
  <c r="BN8" i="46"/>
  <c r="BN11" i="46"/>
  <c r="AL6" i="46"/>
  <c r="BN5" i="46"/>
  <c r="BJ6" i="46"/>
  <c r="BR5" i="46"/>
  <c r="BM6" i="46"/>
  <c r="AE4" i="46"/>
  <c r="BH4" i="46"/>
  <c r="BH8" i="46"/>
  <c r="BH9" i="46"/>
  <c r="AG7" i="46"/>
  <c r="AG8" i="46"/>
  <c r="AG9" i="46"/>
  <c r="BH7" i="46"/>
  <c r="BN6" i="46"/>
  <c r="BP6" i="46"/>
  <c r="BJ5" i="46"/>
  <c r="AK5" i="46"/>
  <c r="AQ5" i="46"/>
  <c r="BS4" i="46"/>
  <c r="AR7" i="46"/>
  <c r="BS7" i="46"/>
  <c r="AQ6" i="46"/>
  <c r="BQ4" i="46"/>
  <c r="AP7" i="46"/>
  <c r="BQ7" i="46"/>
  <c r="AG6" i="46"/>
  <c r="AM6" i="46"/>
  <c r="BK5" i="46"/>
  <c r="BI5" i="46"/>
  <c r="BO5" i="46"/>
  <c r="CE6" i="44"/>
  <c r="CF6" i="44" s="1"/>
  <c r="CE9" i="44"/>
  <c r="CF9" i="44" s="1"/>
  <c r="CD7" i="44"/>
  <c r="CG7" i="44" s="1"/>
  <c r="CD9" i="44"/>
  <c r="CG9" i="44" s="1"/>
  <c r="AT4" i="44"/>
  <c r="AT5" i="44" s="1"/>
  <c r="AS4" i="44"/>
  <c r="AS5" i="44" s="1"/>
  <c r="AJ4" i="44"/>
  <c r="AQ4" i="44"/>
  <c r="BR5" i="44" s="1"/>
  <c r="AR4" i="44"/>
  <c r="AX4" i="44"/>
  <c r="AK4" i="44"/>
  <c r="AK5" i="44" s="1"/>
  <c r="BB4" i="44"/>
  <c r="AP4" i="44"/>
  <c r="BQ5" i="44" s="1"/>
  <c r="BA4" i="44"/>
  <c r="AO4" i="44"/>
  <c r="AL4" i="44"/>
  <c r="AV4" i="44"/>
  <c r="AZ4" i="44"/>
  <c r="AN4" i="44"/>
  <c r="AN5" i="44" s="1"/>
  <c r="AW4" i="44"/>
  <c r="AU4" i="44"/>
  <c r="AU5" i="44" s="1"/>
  <c r="AI4" i="44"/>
  <c r="AI5" i="44" s="1"/>
  <c r="AY4" i="44"/>
  <c r="AM4" i="44"/>
  <c r="BN5" i="44" s="1"/>
  <c r="BU5" i="44"/>
  <c r="BO5" i="44"/>
  <c r="AX5" i="44"/>
  <c r="BX5" i="44"/>
  <c r="BK5" i="44"/>
  <c r="CD8" i="44"/>
  <c r="CG8" i="44" s="1"/>
  <c r="CD5" i="44"/>
  <c r="CG5" i="44" s="1"/>
  <c r="CE8" i="44"/>
  <c r="CF8" i="44" s="1"/>
  <c r="CE5" i="44"/>
  <c r="CF5" i="44" s="1"/>
  <c r="CE8" i="43"/>
  <c r="CF8" i="43" s="1"/>
  <c r="CE5" i="43"/>
  <c r="CF5" i="43" s="1"/>
  <c r="AW8" i="43"/>
  <c r="AI8" i="43"/>
  <c r="BX8" i="43"/>
  <c r="BM7" i="43"/>
  <c r="AV7" i="43"/>
  <c r="AU7" i="43"/>
  <c r="BQ7" i="43"/>
  <c r="CE6" i="43"/>
  <c r="CF6" i="43" s="1"/>
  <c r="CE7" i="43"/>
  <c r="CF7" i="43" s="1"/>
  <c r="AT4" i="43"/>
  <c r="BU8" i="43" s="1"/>
  <c r="AS4" i="43"/>
  <c r="AS7" i="43" s="1"/>
  <c r="AP4" i="43"/>
  <c r="BA4" i="43"/>
  <c r="AR4" i="43"/>
  <c r="BS7" i="43" s="1"/>
  <c r="AQ4" i="43"/>
  <c r="AZ4" i="43"/>
  <c r="AN4" i="43"/>
  <c r="AY4" i="43"/>
  <c r="AL4" i="43"/>
  <c r="BM8" i="43" s="1"/>
  <c r="AW4" i="43"/>
  <c r="AW7" i="43" s="1"/>
  <c r="AV4" i="43"/>
  <c r="AI4" i="43"/>
  <c r="BJ7" i="43" s="1"/>
  <c r="BB4" i="43"/>
  <c r="CC4" i="43" s="1"/>
  <c r="AM4" i="43"/>
  <c r="AU4" i="43"/>
  <c r="AX4" i="43"/>
  <c r="AK4" i="43"/>
  <c r="AJ4" i="43"/>
  <c r="AO4" i="43"/>
  <c r="BA14" i="42"/>
  <c r="BD14" i="42" s="1"/>
  <c r="BA12" i="42"/>
  <c r="BD12" i="42" s="1"/>
  <c r="AA3" i="42"/>
  <c r="CC6" i="42" s="1"/>
  <c r="CD6" i="42" s="1"/>
  <c r="BA10" i="42"/>
  <c r="BD10" i="42" s="1"/>
  <c r="BB5" i="42"/>
  <c r="BC5" i="42" s="1"/>
  <c r="BA5" i="42"/>
  <c r="BD5" i="42" s="1"/>
  <c r="BB9" i="42"/>
  <c r="BC9" i="42" s="1"/>
  <c r="BA9" i="42"/>
  <c r="BD9" i="42" s="1"/>
  <c r="CB9" i="42"/>
  <c r="CE9" i="42" s="1"/>
  <c r="BB7" i="42"/>
  <c r="BC7" i="42" s="1"/>
  <c r="BA7" i="42"/>
  <c r="BD7" i="42" s="1"/>
  <c r="CB7" i="42"/>
  <c r="CE7" i="42" s="1"/>
  <c r="BB13" i="42"/>
  <c r="BC13" i="42" s="1"/>
  <c r="BA13" i="42"/>
  <c r="BD13" i="42" s="1"/>
  <c r="CB13" i="42"/>
  <c r="CE13" i="42" s="1"/>
  <c r="CB5" i="42"/>
  <c r="CE5" i="42" s="1"/>
  <c r="BB11" i="42"/>
  <c r="BC11" i="42" s="1"/>
  <c r="BA11" i="42"/>
  <c r="BD11" i="42" s="1"/>
  <c r="CB11" i="42"/>
  <c r="CE11" i="42" s="1"/>
  <c r="AD13" i="42"/>
  <c r="AD11" i="42"/>
  <c r="AD9" i="42"/>
  <c r="AD7" i="42"/>
  <c r="AD5" i="42"/>
  <c r="AD4" i="42"/>
  <c r="AD14" i="42"/>
  <c r="AD12" i="42"/>
  <c r="AD10" i="42"/>
  <c r="AD8" i="42"/>
  <c r="AD6" i="42"/>
  <c r="BB6" i="42"/>
  <c r="BC6" i="42" s="1"/>
  <c r="BB8" i="42"/>
  <c r="BC8" i="42" s="1"/>
  <c r="BB10" i="42"/>
  <c r="BC10" i="42" s="1"/>
  <c r="BB12" i="42"/>
  <c r="BC12" i="42" s="1"/>
  <c r="BB14" i="42"/>
  <c r="BC14" i="42" s="1"/>
  <c r="BD6" i="42"/>
  <c r="CB6" i="42"/>
  <c r="CE6" i="42" s="1"/>
  <c r="BD8" i="42"/>
  <c r="CB8" i="42"/>
  <c r="CE8" i="42" s="1"/>
  <c r="CB10" i="42"/>
  <c r="CE10" i="42" s="1"/>
  <c r="CB12" i="42"/>
  <c r="CE12" i="42" s="1"/>
  <c r="CB14" i="42"/>
  <c r="CE14" i="42" s="1"/>
  <c r="AL8" i="43" l="1"/>
  <c r="AP5" i="44"/>
  <c r="AL7" i="43"/>
  <c r="BJ8" i="43"/>
  <c r="BX7" i="43"/>
  <c r="AI9" i="44"/>
  <c r="BJ9" i="44"/>
  <c r="BJ5" i="44"/>
  <c r="BU7" i="43"/>
  <c r="BZ4" i="43"/>
  <c r="AY8" i="43"/>
  <c r="BZ8" i="43"/>
  <c r="AY9" i="43"/>
  <c r="BZ9" i="43"/>
  <c r="AQ9" i="43"/>
  <c r="BR9" i="43"/>
  <c r="AX7" i="43"/>
  <c r="AX9" i="43"/>
  <c r="BY9" i="43"/>
  <c r="AZ8" i="43"/>
  <c r="CA8" i="43"/>
  <c r="BA8" i="43"/>
  <c r="BA9" i="43"/>
  <c r="CB9" i="43"/>
  <c r="CB8" i="43"/>
  <c r="CH9" i="47"/>
  <c r="CH5" i="47"/>
  <c r="Z9" i="47"/>
  <c r="AC10" i="47"/>
  <c r="BG5" i="47"/>
  <c r="AE10" i="47"/>
  <c r="CI10" i="47"/>
  <c r="BI10" i="47" s="1"/>
  <c r="AE11" i="47"/>
  <c r="AE12" i="47"/>
  <c r="AB10" i="47"/>
  <c r="AA10" i="47"/>
  <c r="AD10" i="47"/>
  <c r="BH10" i="47"/>
  <c r="Z10" i="47"/>
  <c r="AA13" i="47"/>
  <c r="CH14" i="47"/>
  <c r="AB14" i="47"/>
  <c r="AB5" i="47"/>
  <c r="AC14" i="47"/>
  <c r="AE6" i="47"/>
  <c r="AA14" i="47"/>
  <c r="AE14" i="47"/>
  <c r="AD11" i="47"/>
  <c r="AD14" i="47"/>
  <c r="AA11" i="47"/>
  <c r="AD8" i="47"/>
  <c r="BH5" i="47"/>
  <c r="Z5" i="47"/>
  <c r="Z8" i="47"/>
  <c r="AA5" i="47"/>
  <c r="AE5" i="47"/>
  <c r="AD12" i="47"/>
  <c r="BG6" i="47"/>
  <c r="AD5" i="47"/>
  <c r="AE9" i="47"/>
  <c r="Z7" i="47"/>
  <c r="AA9" i="47"/>
  <c r="BG9" i="47"/>
  <c r="BH7" i="47"/>
  <c r="CI7" i="47"/>
  <c r="BI7" i="47" s="1"/>
  <c r="CH6" i="47"/>
  <c r="AB13" i="47"/>
  <c r="AB11" i="47"/>
  <c r="AD13" i="47"/>
  <c r="AC7" i="47"/>
  <c r="CH8" i="47"/>
  <c r="BH6" i="47"/>
  <c r="AB7" i="47"/>
  <c r="AA7" i="47"/>
  <c r="AD7" i="47"/>
  <c r="AA8" i="47"/>
  <c r="AD9" i="47"/>
  <c r="AB8" i="47"/>
  <c r="CI13" i="47"/>
  <c r="BI13" i="47" s="1"/>
  <c r="CH13" i="47"/>
  <c r="AC13" i="47"/>
  <c r="BH8" i="47"/>
  <c r="BH13" i="47"/>
  <c r="Z13" i="47"/>
  <c r="BG13" i="47"/>
  <c r="AC8" i="47"/>
  <c r="CI5" i="47"/>
  <c r="BI5" i="47" s="1"/>
  <c r="AB6" i="47"/>
  <c r="BG8" i="47"/>
  <c r="AC9" i="47"/>
  <c r="CI6" i="47"/>
  <c r="BI6" i="47" s="1"/>
  <c r="Z12" i="47"/>
  <c r="BH12" i="47"/>
  <c r="BG12" i="47"/>
  <c r="BH11" i="47"/>
  <c r="Z11" i="47"/>
  <c r="BG11" i="47"/>
  <c r="CI9" i="47"/>
  <c r="BI9" i="47" s="1"/>
  <c r="CI8" i="47"/>
  <c r="BI8" i="47" s="1"/>
  <c r="BG7" i="47"/>
  <c r="AE7" i="47"/>
  <c r="AC6" i="47"/>
  <c r="CI11" i="47"/>
  <c r="BI11" i="47" s="1"/>
  <c r="CH11" i="47"/>
  <c r="AC11" i="47"/>
  <c r="BG14" i="47"/>
  <c r="Z14" i="47"/>
  <c r="BH14" i="47"/>
  <c r="AC12" i="47"/>
  <c r="CI12" i="47"/>
  <c r="BI12" i="47" s="1"/>
  <c r="CH12" i="47"/>
  <c r="AD6" i="47"/>
  <c r="BH9" i="47"/>
  <c r="AB9" i="47"/>
  <c r="AE8" i="47"/>
  <c r="AA12" i="47"/>
  <c r="AE13" i="47"/>
  <c r="AC5" i="47"/>
  <c r="CH7" i="47"/>
  <c r="AA6" i="47"/>
  <c r="Z6" i="47"/>
  <c r="AB12" i="47"/>
  <c r="BT7" i="43"/>
  <c r="BL8" i="43"/>
  <c r="BL9" i="43"/>
  <c r="AK9" i="43"/>
  <c r="BN9" i="43"/>
  <c r="BN8" i="43"/>
  <c r="BN7" i="43"/>
  <c r="AM7" i="43"/>
  <c r="AM9" i="43"/>
  <c r="AM8" i="43"/>
  <c r="BM9" i="43"/>
  <c r="AL9" i="43"/>
  <c r="BP9" i="43"/>
  <c r="AO9" i="43"/>
  <c r="AK8" i="43"/>
  <c r="CA4" i="44"/>
  <c r="AZ7" i="44"/>
  <c r="CA8" i="44"/>
  <c r="CA7" i="44"/>
  <c r="CA9" i="44"/>
  <c r="AZ9" i="44"/>
  <c r="AZ8" i="44"/>
  <c r="AV5" i="44"/>
  <c r="BW9" i="44"/>
  <c r="AV9" i="44"/>
  <c r="BZ4" i="44"/>
  <c r="BZ8" i="44"/>
  <c r="AY7" i="44"/>
  <c r="BZ7" i="44"/>
  <c r="AY9" i="44"/>
  <c r="BZ9" i="44"/>
  <c r="AY8" i="44"/>
  <c r="CC4" i="44"/>
  <c r="CC8" i="44"/>
  <c r="BB8" i="44"/>
  <c r="BX9" i="44"/>
  <c r="AW9" i="44"/>
  <c r="AL5" i="44"/>
  <c r="AL9" i="44"/>
  <c r="BM9" i="44"/>
  <c r="AO9" i="44"/>
  <c r="BP9" i="44"/>
  <c r="CB4" i="44"/>
  <c r="BA9" i="44"/>
  <c r="CB8" i="44"/>
  <c r="CB7" i="44"/>
  <c r="BA7" i="44"/>
  <c r="BA8" i="44"/>
  <c r="CB9" i="44"/>
  <c r="AM5" i="44"/>
  <c r="BN8" i="44"/>
  <c r="AM9" i="44"/>
  <c r="BN7" i="44"/>
  <c r="AM8" i="44"/>
  <c r="AM7" i="44"/>
  <c r="BN9" i="44"/>
  <c r="BY9" i="44"/>
  <c r="AX9" i="44"/>
  <c r="AQ5" i="44"/>
  <c r="AN9" i="44"/>
  <c r="BO9" i="44"/>
  <c r="AJ5" i="44"/>
  <c r="AJ9" i="44"/>
  <c r="BK9" i="44"/>
  <c r="BV11" i="44"/>
  <c r="AU12" i="44"/>
  <c r="AU11" i="44"/>
  <c r="BV12" i="44"/>
  <c r="X13" i="46"/>
  <c r="BE13" i="46"/>
  <c r="Z13" i="46"/>
  <c r="AC14" i="46"/>
  <c r="CF14" i="46"/>
  <c r="AA14" i="46"/>
  <c r="AA13" i="46"/>
  <c r="AC13" i="46"/>
  <c r="CF13" i="46"/>
  <c r="BE14" i="46"/>
  <c r="Z14" i="46"/>
  <c r="X14" i="46"/>
  <c r="Y10" i="46"/>
  <c r="BF10" i="46"/>
  <c r="AB10" i="46"/>
  <c r="CG10" i="46"/>
  <c r="BG10" i="46" s="1"/>
  <c r="CA4" i="43"/>
  <c r="CA11" i="43"/>
  <c r="AZ5" i="43"/>
  <c r="AZ11" i="43"/>
  <c r="CA9" i="43"/>
  <c r="AZ9" i="43"/>
  <c r="AZ10" i="43"/>
  <c r="CA10" i="43"/>
  <c r="CA5" i="43"/>
  <c r="CB4" i="43"/>
  <c r="BA5" i="43"/>
  <c r="CB5" i="43"/>
  <c r="AS12" i="43"/>
  <c r="BT9" i="43"/>
  <c r="AS9" i="43"/>
  <c r="BT11" i="43"/>
  <c r="AS10" i="43"/>
  <c r="BT12" i="43"/>
  <c r="AS11" i="43"/>
  <c r="BT10" i="43"/>
  <c r="BO10" i="43"/>
  <c r="BO9" i="43"/>
  <c r="BO11" i="43"/>
  <c r="BO12" i="43"/>
  <c r="AN11" i="43"/>
  <c r="AN10" i="43"/>
  <c r="AN9" i="43"/>
  <c r="AN12" i="43"/>
  <c r="BS12" i="43"/>
  <c r="BS11" i="43"/>
  <c r="BS10" i="43"/>
  <c r="AR11" i="43"/>
  <c r="BS9" i="43"/>
  <c r="AR12" i="43"/>
  <c r="AR10" i="43"/>
  <c r="AR9" i="43"/>
  <c r="Z5" i="46"/>
  <c r="BW11" i="44"/>
  <c r="AV10" i="44"/>
  <c r="AV12" i="44"/>
  <c r="BW12" i="44"/>
  <c r="BW10" i="44"/>
  <c r="AV11" i="44"/>
  <c r="BW5" i="44"/>
  <c r="BE12" i="46"/>
  <c r="Z12" i="46"/>
  <c r="X12" i="46"/>
  <c r="AA12" i="46"/>
  <c r="CF12" i="46"/>
  <c r="AC12" i="46"/>
  <c r="BU10" i="43"/>
  <c r="AT9" i="43"/>
  <c r="AT11" i="43"/>
  <c r="BU11" i="43"/>
  <c r="BU9" i="43"/>
  <c r="AT10" i="43"/>
  <c r="BK13" i="43"/>
  <c r="AJ13" i="43"/>
  <c r="AV8" i="43"/>
  <c r="AV12" i="43"/>
  <c r="AV11" i="43"/>
  <c r="BW12" i="43"/>
  <c r="BW11" i="43"/>
  <c r="CF10" i="46"/>
  <c r="AA10" i="46"/>
  <c r="AC10" i="46"/>
  <c r="Z10" i="46"/>
  <c r="BE10" i="46"/>
  <c r="X10" i="46"/>
  <c r="BK12" i="43"/>
  <c r="BK11" i="43"/>
  <c r="AJ11" i="43"/>
  <c r="AJ12" i="43"/>
  <c r="AJ9" i="43"/>
  <c r="AJ10" i="43"/>
  <c r="BK10" i="43"/>
  <c r="BK9" i="43"/>
  <c r="AJ8" i="43"/>
  <c r="BE5" i="46"/>
  <c r="CF6" i="46"/>
  <c r="AB5" i="46"/>
  <c r="BV5" i="44"/>
  <c r="BV10" i="44"/>
  <c r="AU9" i="44"/>
  <c r="BV9" i="44"/>
  <c r="AU10" i="44"/>
  <c r="CG9" i="46"/>
  <c r="BG9" i="46" s="1"/>
  <c r="AB9" i="46"/>
  <c r="AA9" i="46"/>
  <c r="AC9" i="46"/>
  <c r="CF9" i="46"/>
  <c r="AA5" i="46"/>
  <c r="AA6" i="46"/>
  <c r="AB8" i="46"/>
  <c r="AA8" i="46"/>
  <c r="CG8" i="46"/>
  <c r="BG8" i="46" s="1"/>
  <c r="AC8" i="46"/>
  <c r="CF8" i="46"/>
  <c r="AC6" i="46"/>
  <c r="AB6" i="46"/>
  <c r="BE11" i="46"/>
  <c r="X11" i="46"/>
  <c r="Z11" i="46"/>
  <c r="BF11" i="46"/>
  <c r="Y11" i="46"/>
  <c r="X6" i="46"/>
  <c r="Y6" i="46"/>
  <c r="BE6" i="46"/>
  <c r="BF6" i="46"/>
  <c r="Z6" i="46"/>
  <c r="CF11" i="46"/>
  <c r="CG11" i="46"/>
  <c r="BG11" i="46" s="1"/>
  <c r="AA11" i="46"/>
  <c r="AB11" i="46"/>
  <c r="AC11" i="46"/>
  <c r="CG6" i="46"/>
  <c r="BG6" i="46" s="1"/>
  <c r="X5" i="46"/>
  <c r="CF5" i="46"/>
  <c r="AC5" i="46"/>
  <c r="BE8" i="46"/>
  <c r="BF8" i="46"/>
  <c r="Z8" i="46"/>
  <c r="Y8" i="46"/>
  <c r="X8" i="46"/>
  <c r="CG5" i="46"/>
  <c r="BG5" i="46" s="1"/>
  <c r="BF5" i="46"/>
  <c r="AC7" i="46"/>
  <c r="AB7" i="46"/>
  <c r="AA7" i="46"/>
  <c r="CG7" i="46"/>
  <c r="BG7" i="46" s="1"/>
  <c r="CF7" i="46"/>
  <c r="Y9" i="46"/>
  <c r="Z9" i="46"/>
  <c r="BE9" i="46"/>
  <c r="BF9" i="46"/>
  <c r="X9" i="46"/>
  <c r="Y5" i="46"/>
  <c r="BF7" i="46"/>
  <c r="BE7" i="46"/>
  <c r="Z7" i="46"/>
  <c r="Y7" i="46"/>
  <c r="X7" i="46"/>
  <c r="BM4" i="44"/>
  <c r="BM8" i="44"/>
  <c r="BM7" i="44"/>
  <c r="AL8" i="44"/>
  <c r="AL6" i="44"/>
  <c r="AL7" i="44"/>
  <c r="BM6" i="44"/>
  <c r="BN4" i="44"/>
  <c r="AM6" i="44"/>
  <c r="BN6" i="44"/>
  <c r="BJ4" i="44"/>
  <c r="AG4" i="44"/>
  <c r="AI6" i="44"/>
  <c r="BJ8" i="44"/>
  <c r="AI7" i="44"/>
  <c r="BJ6" i="44"/>
  <c r="AI8" i="44"/>
  <c r="BJ7" i="44"/>
  <c r="BS6" i="44"/>
  <c r="BS4" i="44"/>
  <c r="AR6" i="44"/>
  <c r="BS7" i="44"/>
  <c r="AR8" i="44"/>
  <c r="AR7" i="44"/>
  <c r="BS8" i="44"/>
  <c r="BX4" i="44"/>
  <c r="AW8" i="44"/>
  <c r="AW6" i="44"/>
  <c r="BX8" i="44"/>
  <c r="AW7" i="44"/>
  <c r="BX7" i="44"/>
  <c r="BX6" i="44"/>
  <c r="BM5" i="44"/>
  <c r="BS5" i="44"/>
  <c r="BT6" i="44"/>
  <c r="BT4" i="44"/>
  <c r="AS6" i="44"/>
  <c r="AS8" i="44"/>
  <c r="BT7" i="44"/>
  <c r="BT8" i="44"/>
  <c r="AS7" i="44"/>
  <c r="AO8" i="44"/>
  <c r="BP4" i="44"/>
  <c r="BP6" i="44"/>
  <c r="AO7" i="44"/>
  <c r="BP8" i="44"/>
  <c r="AO6" i="44"/>
  <c r="BP7" i="44"/>
  <c r="BQ6" i="44"/>
  <c r="AP8" i="44"/>
  <c r="BQ4" i="44"/>
  <c r="BQ7" i="44"/>
  <c r="AP7" i="44"/>
  <c r="BQ8" i="44"/>
  <c r="AP6" i="44"/>
  <c r="BL4" i="44"/>
  <c r="AK8" i="44"/>
  <c r="AK6" i="44"/>
  <c r="BL8" i="44"/>
  <c r="BL6" i="44"/>
  <c r="AK7" i="44"/>
  <c r="BL7" i="44"/>
  <c r="BL5" i="44"/>
  <c r="BY4" i="44"/>
  <c r="BY8" i="44"/>
  <c r="AX7" i="44"/>
  <c r="BY7" i="44"/>
  <c r="BY6" i="44"/>
  <c r="AX6" i="44"/>
  <c r="AX8" i="44"/>
  <c r="BV4" i="44"/>
  <c r="AU6" i="44"/>
  <c r="AU7" i="44"/>
  <c r="AU8" i="44"/>
  <c r="BV8" i="44"/>
  <c r="BV6" i="44"/>
  <c r="BV7" i="44"/>
  <c r="AR5" i="44"/>
  <c r="BR4" i="44"/>
  <c r="AQ7" i="44"/>
  <c r="BR6" i="44"/>
  <c r="AQ8" i="44"/>
  <c r="AQ6" i="44"/>
  <c r="BR8" i="44"/>
  <c r="BR7" i="44"/>
  <c r="AO5" i="44"/>
  <c r="BP5" i="44"/>
  <c r="BO4" i="44"/>
  <c r="BO7" i="44"/>
  <c r="BO8" i="44"/>
  <c r="AN6" i="44"/>
  <c r="BO6" i="44"/>
  <c r="AN8" i="44"/>
  <c r="AN7" i="44"/>
  <c r="BK4" i="44"/>
  <c r="AJ6" i="44"/>
  <c r="BK7" i="44"/>
  <c r="AJ8" i="44"/>
  <c r="BK6" i="44"/>
  <c r="BK8" i="44"/>
  <c r="AJ7" i="44"/>
  <c r="BT5" i="44"/>
  <c r="BY5" i="44"/>
  <c r="AW5" i="44"/>
  <c r="BW4" i="44"/>
  <c r="AV6" i="44"/>
  <c r="AV8" i="44"/>
  <c r="AV7" i="44"/>
  <c r="BW6" i="44"/>
  <c r="BW8" i="44"/>
  <c r="BW7" i="44"/>
  <c r="AT6" i="44"/>
  <c r="BU4" i="44"/>
  <c r="AT8" i="44"/>
  <c r="BU8" i="44"/>
  <c r="AT7" i="44"/>
  <c r="BU6" i="44"/>
  <c r="BU7" i="44"/>
  <c r="AN5" i="43"/>
  <c r="BO4" i="43"/>
  <c r="BO6" i="43"/>
  <c r="BO5" i="43"/>
  <c r="AN6" i="43"/>
  <c r="BO8" i="43"/>
  <c r="BK4" i="43"/>
  <c r="BK6" i="43"/>
  <c r="AJ5" i="43"/>
  <c r="BK5" i="43"/>
  <c r="AJ6" i="43"/>
  <c r="BR4" i="43"/>
  <c r="BR5" i="43"/>
  <c r="AQ5" i="43"/>
  <c r="BR6" i="43"/>
  <c r="AQ6" i="43"/>
  <c r="AO5" i="43"/>
  <c r="BP4" i="43"/>
  <c r="BP5" i="43"/>
  <c r="AO6" i="43"/>
  <c r="BP6" i="43"/>
  <c r="BP7" i="43"/>
  <c r="AQ8" i="43"/>
  <c r="AK7" i="43"/>
  <c r="BV4" i="43"/>
  <c r="BV6" i="43"/>
  <c r="AU6" i="43"/>
  <c r="BV5" i="43"/>
  <c r="AU5" i="43"/>
  <c r="AN8" i="43"/>
  <c r="BQ4" i="43"/>
  <c r="BQ5" i="43"/>
  <c r="AP6" i="43"/>
  <c r="BQ6" i="43"/>
  <c r="AP5" i="43"/>
  <c r="BX4" i="43"/>
  <c r="BX5" i="43"/>
  <c r="BX6" i="43"/>
  <c r="AW6" i="43"/>
  <c r="AW5" i="43"/>
  <c r="BL4" i="43"/>
  <c r="BL5" i="43"/>
  <c r="AK6" i="43"/>
  <c r="BL6" i="43"/>
  <c r="AK5" i="43"/>
  <c r="BS4" i="43"/>
  <c r="AR5" i="43"/>
  <c r="AR6" i="43"/>
  <c r="BS6" i="43"/>
  <c r="BS5" i="43"/>
  <c r="AQ7" i="43"/>
  <c r="AO8" i="43"/>
  <c r="BT4" i="43"/>
  <c r="AS5" i="43"/>
  <c r="BT5" i="43"/>
  <c r="BT6" i="43"/>
  <c r="AS6" i="43"/>
  <c r="BU4" i="43"/>
  <c r="AT5" i="43"/>
  <c r="AT6" i="43"/>
  <c r="BU5" i="43"/>
  <c r="BU6" i="43"/>
  <c r="BP8" i="43"/>
  <c r="BK7" i="43"/>
  <c r="BK8" i="43"/>
  <c r="AJ7" i="43"/>
  <c r="AN7" i="43"/>
  <c r="AO7" i="43"/>
  <c r="BY4" i="43"/>
  <c r="BY5" i="43"/>
  <c r="AX6" i="43"/>
  <c r="AX5" i="43"/>
  <c r="BY6" i="43"/>
  <c r="BY7" i="43"/>
  <c r="AU8" i="43"/>
  <c r="AM6" i="43"/>
  <c r="BN4" i="43"/>
  <c r="BN5" i="43"/>
  <c r="BN6" i="43"/>
  <c r="AM5" i="43"/>
  <c r="AX8" i="43"/>
  <c r="BR7" i="43"/>
  <c r="AR8" i="43"/>
  <c r="AG4" i="43"/>
  <c r="BJ4" i="43"/>
  <c r="BJ6" i="43"/>
  <c r="AI6" i="43"/>
  <c r="BJ5" i="43"/>
  <c r="AI5" i="43"/>
  <c r="BV7" i="43"/>
  <c r="BR8" i="43"/>
  <c r="BV8" i="43"/>
  <c r="BW4" i="43"/>
  <c r="BW6" i="43"/>
  <c r="AV5" i="43"/>
  <c r="BW5" i="43"/>
  <c r="AV6" i="43"/>
  <c r="AP7" i="43"/>
  <c r="AT8" i="43"/>
  <c r="AS8" i="43"/>
  <c r="BO7" i="43"/>
  <c r="BW7" i="43"/>
  <c r="BS8" i="43"/>
  <c r="BQ8" i="43"/>
  <c r="BW8" i="43"/>
  <c r="BM4" i="43"/>
  <c r="BM5" i="43"/>
  <c r="AL6" i="43"/>
  <c r="BM6" i="43"/>
  <c r="AL5" i="43"/>
  <c r="AT7" i="43"/>
  <c r="BY8" i="43"/>
  <c r="AR7" i="43"/>
  <c r="AI7" i="43"/>
  <c r="BL7" i="43"/>
  <c r="AP8" i="43"/>
  <c r="BT8" i="43"/>
  <c r="CC11" i="42"/>
  <c r="CD11" i="42" s="1"/>
  <c r="CC13" i="42"/>
  <c r="CD13" i="42" s="1"/>
  <c r="CC14" i="42"/>
  <c r="CD14" i="42" s="1"/>
  <c r="CC12" i="42"/>
  <c r="CD12" i="42" s="1"/>
  <c r="CC5" i="42"/>
  <c r="CD5" i="42" s="1"/>
  <c r="CC7" i="42"/>
  <c r="CD7" i="42" s="1"/>
  <c r="CC9" i="42"/>
  <c r="CD9" i="42" s="1"/>
  <c r="CC8" i="42"/>
  <c r="CD8" i="42" s="1"/>
  <c r="CC10" i="42"/>
  <c r="CD10" i="42" s="1"/>
  <c r="AY4" i="42"/>
  <c r="AU4" i="42"/>
  <c r="AQ4" i="42"/>
  <c r="AQ5" i="42" s="1"/>
  <c r="AM4" i="42"/>
  <c r="AM5" i="42" s="1"/>
  <c r="AI4" i="42"/>
  <c r="AX4" i="42"/>
  <c r="AT4" i="42"/>
  <c r="AP4" i="42"/>
  <c r="AL4" i="42"/>
  <c r="BM6" i="42" s="1"/>
  <c r="AZ4" i="42"/>
  <c r="AR4" i="42"/>
  <c r="AJ4" i="42"/>
  <c r="BK5" i="42" s="1"/>
  <c r="AK4" i="42"/>
  <c r="AW4" i="42"/>
  <c r="AO4" i="42"/>
  <c r="BP6" i="42" s="1"/>
  <c r="AH4" i="42"/>
  <c r="BI5" i="42" s="1"/>
  <c r="AV4" i="42"/>
  <c r="AN4" i="42"/>
  <c r="AN9" i="42" s="1"/>
  <c r="AG4" i="42"/>
  <c r="BH5" i="42" s="1"/>
  <c r="AS4" i="42"/>
  <c r="BT5" i="42" s="1"/>
  <c r="AI6" i="42"/>
  <c r="AL6" i="42"/>
  <c r="AH6" i="42"/>
  <c r="AM9" i="42"/>
  <c r="AI5" i="42"/>
  <c r="BK6" i="42" l="1"/>
  <c r="AH5" i="42"/>
  <c r="BN5" i="42"/>
  <c r="AE8" i="43"/>
  <c r="Z11" i="44"/>
  <c r="BG11" i="44"/>
  <c r="AC11" i="44"/>
  <c r="CH11" i="44"/>
  <c r="BH10" i="43"/>
  <c r="CI10" i="43"/>
  <c r="BI10" i="43" s="1"/>
  <c r="AA10" i="43"/>
  <c r="AD10" i="43"/>
  <c r="Z12" i="44"/>
  <c r="BG12" i="44"/>
  <c r="AB12" i="44"/>
  <c r="AB11" i="44"/>
  <c r="AA11" i="44"/>
  <c r="AC12" i="44"/>
  <c r="AE12" i="44"/>
  <c r="CH12" i="44"/>
  <c r="AD11" i="44"/>
  <c r="AE11" i="44"/>
  <c r="Z13" i="43"/>
  <c r="AB13" i="43"/>
  <c r="BG13" i="43"/>
  <c r="AC13" i="43"/>
  <c r="CH13" i="43"/>
  <c r="AE13" i="43"/>
  <c r="AE7" i="43"/>
  <c r="AC11" i="43"/>
  <c r="CI11" i="43"/>
  <c r="BI11" i="43" s="1"/>
  <c r="AE11" i="43"/>
  <c r="CH11" i="43"/>
  <c r="AD11" i="43"/>
  <c r="AA12" i="43"/>
  <c r="AB12" i="43"/>
  <c r="Z12" i="43"/>
  <c r="BG12" i="43"/>
  <c r="BH12" i="43"/>
  <c r="BG11" i="43"/>
  <c r="BH11" i="43"/>
  <c r="AB11" i="43"/>
  <c r="AA11" i="43"/>
  <c r="Z11" i="43"/>
  <c r="CI12" i="43"/>
  <c r="BI12" i="43" s="1"/>
  <c r="CH12" i="43"/>
  <c r="AC12" i="43"/>
  <c r="AD12" i="43"/>
  <c r="AE12" i="43"/>
  <c r="CI9" i="43"/>
  <c r="BI9" i="43" s="1"/>
  <c r="AD9" i="43"/>
  <c r="CH9" i="43"/>
  <c r="AE9" i="43"/>
  <c r="AC9" i="43"/>
  <c r="Z10" i="43"/>
  <c r="AB10" i="43"/>
  <c r="BG10" i="43"/>
  <c r="AE10" i="43"/>
  <c r="CH10" i="43"/>
  <c r="AC10" i="43"/>
  <c r="AB9" i="43"/>
  <c r="Z9" i="43"/>
  <c r="BH9" i="43"/>
  <c r="BG9" i="43"/>
  <c r="AA9" i="43"/>
  <c r="AD8" i="43"/>
  <c r="AC9" i="44"/>
  <c r="CI9" i="44"/>
  <c r="BI9" i="44" s="1"/>
  <c r="AD9" i="44"/>
  <c r="CH9" i="44"/>
  <c r="AE9" i="44"/>
  <c r="BG9" i="44"/>
  <c r="AA9" i="44"/>
  <c r="Z9" i="44"/>
  <c r="BH9" i="44"/>
  <c r="AB9" i="44"/>
  <c r="BG10" i="44"/>
  <c r="Z10" i="44"/>
  <c r="AB10" i="44"/>
  <c r="AC10" i="44"/>
  <c r="AE10" i="44"/>
  <c r="CH10" i="44"/>
  <c r="AB8" i="43"/>
  <c r="CH8" i="43"/>
  <c r="BG8" i="43"/>
  <c r="AC5" i="44"/>
  <c r="AA8" i="43"/>
  <c r="BH8" i="43"/>
  <c r="CI7" i="43"/>
  <c r="BI7" i="43" s="1"/>
  <c r="CH7" i="43"/>
  <c r="BG5" i="44"/>
  <c r="Z5" i="44"/>
  <c r="AD5" i="44"/>
  <c r="AA5" i="44"/>
  <c r="AC8" i="44"/>
  <c r="AE8" i="44"/>
  <c r="AD8" i="44"/>
  <c r="CH8" i="44"/>
  <c r="CI8" i="44"/>
  <c r="BI8" i="44" s="1"/>
  <c r="AB5" i="44"/>
  <c r="BH5" i="44"/>
  <c r="AE5" i="44"/>
  <c r="AA6" i="44"/>
  <c r="BH6" i="44"/>
  <c r="AB6" i="44"/>
  <c r="Z6" i="44"/>
  <c r="BG6" i="44"/>
  <c r="AE7" i="44"/>
  <c r="CH7" i="44"/>
  <c r="AD7" i="44"/>
  <c r="AC7" i="44"/>
  <c r="CI7" i="44"/>
  <c r="BI7" i="44" s="1"/>
  <c r="CI5" i="44"/>
  <c r="BI5" i="44" s="1"/>
  <c r="BH8" i="44"/>
  <c r="Z8" i="44"/>
  <c r="BG8" i="44"/>
  <c r="AB8" i="44"/>
  <c r="AA8" i="44"/>
  <c r="AE6" i="44"/>
  <c r="AD6" i="44"/>
  <c r="CI6" i="44"/>
  <c r="BI6" i="44" s="1"/>
  <c r="AC6" i="44"/>
  <c r="CH6" i="44"/>
  <c r="CH5" i="44"/>
  <c r="Z7" i="44"/>
  <c r="BG7" i="44"/>
  <c r="AA7" i="44"/>
  <c r="AB7" i="44"/>
  <c r="BH7" i="44"/>
  <c r="AB7" i="43"/>
  <c r="AA7" i="43"/>
  <c r="Z7" i="43"/>
  <c r="BH7" i="43"/>
  <c r="BG7" i="43"/>
  <c r="Z8" i="43"/>
  <c r="AD7" i="43"/>
  <c r="AB5" i="43"/>
  <c r="BG5" i="43"/>
  <c r="BH5" i="43"/>
  <c r="Z5" i="43"/>
  <c r="AA5" i="43"/>
  <c r="AD5" i="43"/>
  <c r="AC5" i="43"/>
  <c r="AE5" i="43"/>
  <c r="CI5" i="43"/>
  <c r="BI5" i="43" s="1"/>
  <c r="CH5" i="43"/>
  <c r="AC8" i="43"/>
  <c r="CI8" i="43"/>
  <c r="BI8" i="43" s="1"/>
  <c r="AD6" i="43"/>
  <c r="CI6" i="43"/>
  <c r="BI6" i="43" s="1"/>
  <c r="CH6" i="43"/>
  <c r="AE6" i="43"/>
  <c r="AC6" i="43"/>
  <c r="AC7" i="43"/>
  <c r="AA6" i="43"/>
  <c r="Z6" i="43"/>
  <c r="BG6" i="43"/>
  <c r="AB6" i="43"/>
  <c r="BH6" i="43"/>
  <c r="AJ5" i="42"/>
  <c r="AJ6" i="42"/>
  <c r="AG5" i="42"/>
  <c r="AK11" i="42"/>
  <c r="AK14" i="42"/>
  <c r="BL14" i="42"/>
  <c r="BU14" i="42"/>
  <c r="AT14" i="42"/>
  <c r="BS5" i="42"/>
  <c r="BS14" i="42"/>
  <c r="BS13" i="42"/>
  <c r="AR13" i="42"/>
  <c r="AR11" i="42"/>
  <c r="BS11" i="42"/>
  <c r="BS12" i="42"/>
  <c r="AR14" i="42"/>
  <c r="AR12" i="42"/>
  <c r="BV14" i="42"/>
  <c r="AU14" i="42"/>
  <c r="BT11" i="42"/>
  <c r="AS14" i="42"/>
  <c r="BT13" i="42"/>
  <c r="BT12" i="42"/>
  <c r="AS11" i="42"/>
  <c r="BT14" i="42"/>
  <c r="AS13" i="42"/>
  <c r="AS12" i="42"/>
  <c r="AS5" i="42"/>
  <c r="AT13" i="42"/>
  <c r="AT12" i="42"/>
  <c r="BU13" i="42"/>
  <c r="BU11" i="42"/>
  <c r="AT11" i="42"/>
  <c r="BU12" i="42"/>
  <c r="AU5" i="42"/>
  <c r="AU13" i="42"/>
  <c r="AU12" i="42"/>
  <c r="BV12" i="42"/>
  <c r="BV11" i="42"/>
  <c r="AU11" i="42"/>
  <c r="BV13" i="42"/>
  <c r="BU5" i="42"/>
  <c r="AT5" i="42"/>
  <c r="AK9" i="42"/>
  <c r="AK12" i="42"/>
  <c r="BL12" i="42"/>
  <c r="BL13" i="42"/>
  <c r="AK13" i="42"/>
  <c r="BL11" i="42"/>
  <c r="BL5" i="42"/>
  <c r="BR5" i="42"/>
  <c r="BP9" i="42"/>
  <c r="AZ10" i="42"/>
  <c r="AZ9" i="42"/>
  <c r="CA10" i="42"/>
  <c r="CA9" i="42"/>
  <c r="AY5" i="42"/>
  <c r="BZ5" i="42"/>
  <c r="AR5" i="42"/>
  <c r="BI4" i="42"/>
  <c r="BI10" i="42"/>
  <c r="AH10" i="42"/>
  <c r="BI9" i="42"/>
  <c r="BI6" i="42"/>
  <c r="BV5" i="42"/>
  <c r="AX13" i="42"/>
  <c r="AX12" i="42"/>
  <c r="AX11" i="42"/>
  <c r="BY13" i="42"/>
  <c r="BY12" i="42"/>
  <c r="BY11" i="42"/>
  <c r="BY14" i="42"/>
  <c r="AX14" i="42"/>
  <c r="BW5" i="42"/>
  <c r="BW12" i="42"/>
  <c r="AV12" i="42"/>
  <c r="BW13" i="42"/>
  <c r="AV13" i="42"/>
  <c r="AK5" i="42"/>
  <c r="BL4" i="42"/>
  <c r="BL6" i="42"/>
  <c r="AK10" i="42"/>
  <c r="BL10" i="42"/>
  <c r="AK6" i="42"/>
  <c r="BJ4" i="42"/>
  <c r="BJ7" i="42"/>
  <c r="AI10" i="42"/>
  <c r="AI7" i="42"/>
  <c r="BJ10" i="42"/>
  <c r="BL9" i="42"/>
  <c r="BJ9" i="42"/>
  <c r="BK4" i="42"/>
  <c r="BK10" i="42"/>
  <c r="AJ10" i="42"/>
  <c r="BK8" i="42"/>
  <c r="AJ9" i="42"/>
  <c r="AJ8" i="42"/>
  <c r="BK9" i="42"/>
  <c r="BJ8" i="42"/>
  <c r="BJ5" i="42"/>
  <c r="AI9" i="42"/>
  <c r="BJ6" i="42"/>
  <c r="AG8" i="42"/>
  <c r="AG10" i="42"/>
  <c r="BH10" i="42"/>
  <c r="AG9" i="42"/>
  <c r="BH9" i="42"/>
  <c r="CA4" i="42"/>
  <c r="AZ8" i="42"/>
  <c r="CA7" i="42"/>
  <c r="AZ6" i="42"/>
  <c r="CA5" i="42"/>
  <c r="CA8" i="42"/>
  <c r="AZ7" i="42"/>
  <c r="CA6" i="42"/>
  <c r="AZ5" i="42"/>
  <c r="BZ4" i="42"/>
  <c r="BZ10" i="42"/>
  <c r="BZ9" i="42"/>
  <c r="BZ8" i="42"/>
  <c r="BZ7" i="42"/>
  <c r="BZ6" i="42"/>
  <c r="AY10" i="42"/>
  <c r="AY9" i="42"/>
  <c r="AY8" i="42"/>
  <c r="AY7" i="42"/>
  <c r="AY6" i="42"/>
  <c r="BY4" i="42"/>
  <c r="BY9" i="42"/>
  <c r="AX7" i="42"/>
  <c r="BY10" i="42"/>
  <c r="AX10" i="42"/>
  <c r="BY8" i="42"/>
  <c r="AX8" i="42"/>
  <c r="BY6" i="42"/>
  <c r="AX6" i="42"/>
  <c r="BY7" i="42"/>
  <c r="BY5" i="42"/>
  <c r="AX5" i="42"/>
  <c r="AX9" i="42"/>
  <c r="BX4" i="42"/>
  <c r="BX7" i="42"/>
  <c r="BX9" i="42"/>
  <c r="AW5" i="42"/>
  <c r="BX10" i="42"/>
  <c r="BX8" i="42"/>
  <c r="BX6" i="42"/>
  <c r="BX5" i="42"/>
  <c r="AW10" i="42"/>
  <c r="AW9" i="42"/>
  <c r="AW8" i="42"/>
  <c r="AW7" i="42"/>
  <c r="AW6" i="42"/>
  <c r="AV5" i="42"/>
  <c r="BW4" i="42"/>
  <c r="AV10" i="42"/>
  <c r="BW9" i="42"/>
  <c r="AV8" i="42"/>
  <c r="BW7" i="42"/>
  <c r="AV6" i="42"/>
  <c r="BW10" i="42"/>
  <c r="AV9" i="42"/>
  <c r="BW8" i="42"/>
  <c r="AV7" i="42"/>
  <c r="BW6" i="42"/>
  <c r="BV4" i="42"/>
  <c r="AU9" i="42"/>
  <c r="AU7" i="42"/>
  <c r="AU6" i="42"/>
  <c r="BV10" i="42"/>
  <c r="BV7" i="42"/>
  <c r="BV6" i="42"/>
  <c r="AU8" i="42"/>
  <c r="BV8" i="42"/>
  <c r="AU10" i="42"/>
  <c r="BV9" i="42"/>
  <c r="BU4" i="42"/>
  <c r="BU10" i="42"/>
  <c r="AT10" i="42"/>
  <c r="BU8" i="42"/>
  <c r="AT8" i="42"/>
  <c r="BU6" i="42"/>
  <c r="AT6" i="42"/>
  <c r="BU9" i="42"/>
  <c r="AT9" i="42"/>
  <c r="BU7" i="42"/>
  <c r="AT7" i="42"/>
  <c r="BT4" i="42"/>
  <c r="BT10" i="42"/>
  <c r="BT9" i="42"/>
  <c r="BT8" i="42"/>
  <c r="AS10" i="42"/>
  <c r="AS9" i="42"/>
  <c r="AS8" i="42"/>
  <c r="AS7" i="42"/>
  <c r="AS6" i="42"/>
  <c r="BT7" i="42"/>
  <c r="BT6" i="42"/>
  <c r="BS4" i="42"/>
  <c r="AR10" i="42"/>
  <c r="BS9" i="42"/>
  <c r="AR8" i="42"/>
  <c r="BS7" i="42"/>
  <c r="AR6" i="42"/>
  <c r="BS8" i="42"/>
  <c r="BS6" i="42"/>
  <c r="BS10" i="42"/>
  <c r="AR9" i="42"/>
  <c r="AR7" i="42"/>
  <c r="BR4" i="42"/>
  <c r="BR10" i="42"/>
  <c r="BR9" i="42"/>
  <c r="BR8" i="42"/>
  <c r="BR7" i="42"/>
  <c r="BR6" i="42"/>
  <c r="AQ10" i="42"/>
  <c r="AQ9" i="42"/>
  <c r="AQ8" i="42"/>
  <c r="AQ7" i="42"/>
  <c r="AQ6" i="42"/>
  <c r="BQ4" i="42"/>
  <c r="BQ10" i="42"/>
  <c r="AP10" i="42"/>
  <c r="AP5" i="42"/>
  <c r="AP9" i="42"/>
  <c r="BQ6" i="42"/>
  <c r="BQ5" i="42"/>
  <c r="BQ9" i="42"/>
  <c r="BP4" i="42"/>
  <c r="BP10" i="42"/>
  <c r="AO10" i="42"/>
  <c r="AO5" i="42"/>
  <c r="BO4" i="42"/>
  <c r="AN10" i="42"/>
  <c r="BO10" i="42"/>
  <c r="BO5" i="42"/>
  <c r="AN5" i="42"/>
  <c r="BN6" i="42"/>
  <c r="BN4" i="42"/>
  <c r="AM10" i="42"/>
  <c r="BN10" i="42"/>
  <c r="BM4" i="42"/>
  <c r="AL10" i="42"/>
  <c r="BM10" i="42"/>
  <c r="AL9" i="42"/>
  <c r="BM8" i="42"/>
  <c r="BM5" i="42"/>
  <c r="AL5" i="42"/>
  <c r="BM9" i="42"/>
  <c r="AL7" i="42"/>
  <c r="BO6" i="42"/>
  <c r="BO8" i="42"/>
  <c r="BO9" i="42"/>
  <c r="AK8" i="42"/>
  <c r="BL8" i="42"/>
  <c r="BL7" i="42"/>
  <c r="AG6" i="42"/>
  <c r="BH6" i="42"/>
  <c r="AP8" i="42"/>
  <c r="AM8" i="42"/>
  <c r="BO7" i="42"/>
  <c r="AO7" i="42"/>
  <c r="AH7" i="42"/>
  <c r="AE4" i="42"/>
  <c r="BH4" i="42"/>
  <c r="BI8" i="42"/>
  <c r="BP8" i="42"/>
  <c r="AJ7" i="42"/>
  <c r="BP7" i="42"/>
  <c r="BI7" i="42"/>
  <c r="AO8" i="42"/>
  <c r="AH8" i="42"/>
  <c r="BN8" i="42"/>
  <c r="AN8" i="42"/>
  <c r="AM7" i="42"/>
  <c r="AN7" i="42"/>
  <c r="AG7" i="42"/>
  <c r="BM7" i="42"/>
  <c r="AP7" i="42"/>
  <c r="BP5" i="42"/>
  <c r="AO9" i="42"/>
  <c r="AH9" i="42"/>
  <c r="BN9" i="42"/>
  <c r="AO6" i="42"/>
  <c r="AP6" i="42"/>
  <c r="AM6" i="42"/>
  <c r="AN6" i="42"/>
  <c r="BQ8" i="42"/>
  <c r="AL8" i="42"/>
  <c r="AI8" i="42"/>
  <c r="BH8" i="42"/>
  <c r="BK7" i="42"/>
  <c r="BH7" i="42"/>
  <c r="AK7" i="42"/>
  <c r="BQ7" i="42"/>
  <c r="BN7" i="42"/>
  <c r="CG14" i="42" l="1"/>
  <c r="BG14" i="42" s="1"/>
  <c r="BE11" i="42"/>
  <c r="Y14" i="42"/>
  <c r="BF14" i="42"/>
  <c r="X11" i="42"/>
  <c r="Z11" i="42"/>
  <c r="AB14" i="42"/>
  <c r="CG11" i="42"/>
  <c r="BG11" i="42" s="1"/>
  <c r="AB11" i="42"/>
  <c r="BF11" i="42"/>
  <c r="Y11" i="42"/>
  <c r="CF11" i="42"/>
  <c r="AC11" i="42"/>
  <c r="AA11" i="42"/>
  <c r="Y5" i="42"/>
  <c r="X14" i="42"/>
  <c r="Z14" i="42"/>
  <c r="BE14" i="42"/>
  <c r="CF14" i="42"/>
  <c r="AC14" i="42"/>
  <c r="AA14" i="42"/>
  <c r="AC13" i="42"/>
  <c r="AB13" i="42"/>
  <c r="CG13" i="42"/>
  <c r="BG13" i="42" s="1"/>
  <c r="CF13" i="42"/>
  <c r="AA13" i="42"/>
  <c r="X5" i="42"/>
  <c r="Y12" i="42"/>
  <c r="Z12" i="42"/>
  <c r="X12" i="42"/>
  <c r="BE12" i="42"/>
  <c r="BF12" i="42"/>
  <c r="CF12" i="42"/>
  <c r="AA12" i="42"/>
  <c r="AC12" i="42"/>
  <c r="AB12" i="42"/>
  <c r="CG12" i="42"/>
  <c r="BG12" i="42" s="1"/>
  <c r="Z13" i="42"/>
  <c r="X13" i="42"/>
  <c r="Y13" i="42"/>
  <c r="BF13" i="42"/>
  <c r="BE13" i="42"/>
  <c r="BF9" i="42"/>
  <c r="AB9" i="42"/>
  <c r="AC9" i="42"/>
  <c r="BF10" i="42"/>
  <c r="Y10" i="42"/>
  <c r="CG10" i="42"/>
  <c r="BG10" i="42" s="1"/>
  <c r="AB10" i="42"/>
  <c r="AB5" i="42"/>
  <c r="BE5" i="42"/>
  <c r="Z5" i="42"/>
  <c r="BF5" i="42"/>
  <c r="CF10" i="42"/>
  <c r="AA10" i="42"/>
  <c r="AC10" i="42"/>
  <c r="Z10" i="42"/>
  <c r="BE10" i="42"/>
  <c r="X10" i="42"/>
  <c r="CG9" i="42"/>
  <c r="BG9" i="42" s="1"/>
  <c r="CF9" i="42"/>
  <c r="Y8" i="42"/>
  <c r="CG5" i="42"/>
  <c r="BG5" i="42" s="1"/>
  <c r="Z9" i="42"/>
  <c r="BF8" i="42"/>
  <c r="AA9" i="42"/>
  <c r="CF5" i="42"/>
  <c r="X9" i="42"/>
  <c r="AA6" i="42"/>
  <c r="CG6" i="42"/>
  <c r="BG6" i="42" s="1"/>
  <c r="AC6" i="42"/>
  <c r="CF6" i="42"/>
  <c r="AB6" i="42"/>
  <c r="Z8" i="42"/>
  <c r="AA7" i="42"/>
  <c r="CF7" i="42"/>
  <c r="CG7" i="42"/>
  <c r="BG7" i="42" s="1"/>
  <c r="AC7" i="42"/>
  <c r="AB7" i="42"/>
  <c r="AA8" i="42"/>
  <c r="CG8" i="42"/>
  <c r="BG8" i="42" s="1"/>
  <c r="AC8" i="42"/>
  <c r="CF8" i="42"/>
  <c r="AB8" i="42"/>
  <c r="AA5" i="42"/>
  <c r="Y9" i="42"/>
  <c r="Z6" i="42"/>
  <c r="BE6" i="42"/>
  <c r="Y6" i="42"/>
  <c r="BF6" i="42"/>
  <c r="X6" i="42"/>
  <c r="BE8" i="42"/>
  <c r="BE7" i="42"/>
  <c r="X7" i="42"/>
  <c r="Z7" i="42"/>
  <c r="BF7" i="42"/>
  <c r="Y7" i="42"/>
  <c r="AC5" i="42"/>
  <c r="BE9" i="42"/>
  <c r="X8" i="4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Pål</author>
    <author>Rita Sannes Markussen</author>
  </authors>
  <commentList>
    <comment ref="X1" authorId="0" shapeId="0" xr:uid="{00000000-0006-0000-0000-000001000000}">
      <text>
        <r>
          <rPr>
            <sz val="9"/>
            <color indexed="81"/>
            <rFont val="Tahoma"/>
            <family val="2"/>
          </rPr>
          <t>Her blir vurdert relativt avvik i % av konsentrasjonen</t>
        </r>
      </text>
    </comment>
    <comment ref="AA1" authorId="0" shapeId="0" xr:uid="{00000000-0006-0000-0000-000002000000}">
      <text>
        <r>
          <rPr>
            <sz val="9"/>
            <color indexed="81"/>
            <rFont val="Tahoma"/>
            <family val="2"/>
          </rPr>
          <t>Her blir vurdert absolutt avvik i analysens enheter, absolutte mål beregnes fra %-mål multiplisert med gjennomsnitt av prøvene.</t>
        </r>
      </text>
    </comment>
    <comment ref="X2" authorId="0" shapeId="0" xr:uid="{00000000-0006-0000-0000-000003000000}">
      <text>
        <r>
          <rPr>
            <sz val="9"/>
            <color indexed="81"/>
            <rFont val="Tahoma"/>
            <family val="2"/>
          </rPr>
          <t>Kvalitetsmål for gjennomsnittlig bias. 0,25xCVtb.</t>
        </r>
      </text>
    </comment>
    <comment ref="Z2" authorId="0" shapeId="0" xr:uid="{00000000-0006-0000-0000-000004000000}">
      <text>
        <r>
          <rPr>
            <sz val="9"/>
            <color indexed="81"/>
            <rFont val="Tahoma"/>
            <family val="2"/>
          </rPr>
          <t>Kvalitetsmål for totalfeil dvs. at  95 % av alle prøvene skal tilfredsstille målet.</t>
        </r>
      </text>
    </comment>
    <comment ref="C3" authorId="0" shapeId="0" xr:uid="{00000000-0006-0000-0000-000005000000}">
      <text>
        <r>
          <rPr>
            <sz val="9"/>
            <color indexed="81"/>
            <rFont val="Tahoma"/>
            <family val="2"/>
          </rPr>
          <t>Hvis prøvene blir målt ved ulike tider, kan man registrere en kontroll for hver tid som brukes som en kalibrator for alle resultatene målt samtidig.</t>
        </r>
      </text>
    </comment>
    <comment ref="AA3" authorId="0" shapeId="0" xr:uid="{00000000-0006-0000-0000-000006000000}">
      <text>
        <r>
          <rPr>
            <sz val="9"/>
            <color indexed="81"/>
            <rFont val="Tahoma"/>
            <family val="2"/>
          </rPr>
          <t xml:space="preserve">Biasmålet i analysens enheter er beregnet som
%-målet x prøvenes gjennomsnitt </t>
        </r>
      </text>
    </comment>
    <comment ref="X4" authorId="0" shapeId="0" xr:uid="{00000000-0006-0000-0000-000007000000}">
      <text>
        <r>
          <rPr>
            <sz val="9"/>
            <color indexed="81"/>
            <rFont val="Tahoma"/>
            <family val="2"/>
          </rPr>
          <t>Relativt gjennomsnitlig avvik. Hvis det er større enn bias-målet blir det rød bakgrunn.</t>
        </r>
      </text>
    </comment>
    <comment ref="Y4" authorId="0" shapeId="0" xr:uid="{00000000-0006-0000-0000-000008000000}">
      <text>
        <r>
          <rPr>
            <sz val="9"/>
            <color indexed="81"/>
            <rFont val="Tahoma"/>
            <family val="2"/>
          </rPr>
          <t>Signifikansnivå. Hvis &lt; 5% er avviket signifikant på 5% nivå (to-sidig)</t>
        </r>
      </text>
    </comment>
    <comment ref="Z4" authorId="0" shapeId="0" xr:uid="{00000000-0006-0000-0000-000009000000}">
      <text>
        <r>
          <rPr>
            <sz val="9"/>
            <color indexed="81"/>
            <rFont val="Tahoma"/>
            <family val="2"/>
          </rPr>
          <t>% av prøvene utenfor mål for totalfeil. Hvis &gt; 5% blir bakgrunn rød.</t>
        </r>
      </text>
    </comment>
    <comment ref="AA4" authorId="0" shapeId="0" xr:uid="{00000000-0006-0000-0000-00000A000000}">
      <text>
        <r>
          <rPr>
            <b/>
            <sz val="9"/>
            <color indexed="81"/>
            <rFont val="Tahoma"/>
            <family val="2"/>
          </rPr>
          <t>Pål:</t>
        </r>
        <r>
          <rPr>
            <sz val="9"/>
            <color indexed="81"/>
            <rFont val="Tahoma"/>
            <family val="2"/>
          </rPr>
          <t xml:space="preserve">
Gjennomsnittlig absolutt avvik. Hvis det er større enn biasmålet blir det rød bakgrunn.</t>
        </r>
      </text>
    </comment>
    <comment ref="AB4" authorId="0" shapeId="0" xr:uid="{00000000-0006-0000-0000-00000B000000}">
      <text>
        <r>
          <rPr>
            <sz val="9"/>
            <color indexed="81"/>
            <rFont val="Tahoma"/>
            <family val="2"/>
          </rPr>
          <t>Signifikansnivå. Hvis &lt;5% er forskjellen signifikant forskjellig på 5% nivå.</t>
        </r>
      </text>
    </comment>
    <comment ref="AC4" authorId="0" shapeId="0" xr:uid="{00000000-0006-0000-0000-00000C000000}">
      <text>
        <r>
          <rPr>
            <sz val="9"/>
            <color indexed="81"/>
            <rFont val="Tahoma"/>
            <family val="2"/>
          </rPr>
          <t>% av prøvene utenfor mål for totalfeil. Hvis &gt; 5% blir bakgrunn rød.</t>
        </r>
      </text>
    </comment>
    <comment ref="I7" authorId="1" shapeId="0" xr:uid="{00000000-0006-0000-0000-00000D000000}">
      <text>
        <r>
          <rPr>
            <b/>
            <sz val="9"/>
            <color indexed="81"/>
            <rFont val="Tahoma"/>
            <family val="2"/>
          </rPr>
          <t>Rita Sannes Markussen:</t>
        </r>
        <r>
          <rPr>
            <sz val="9"/>
            <color indexed="81"/>
            <rFont val="Tahoma"/>
            <family val="2"/>
          </rPr>
          <t xml:space="preserve">
Forbyttet prøvematr.</t>
        </r>
      </text>
    </comment>
    <comment ref="J7" authorId="1" shapeId="0" xr:uid="{00000000-0006-0000-0000-00000E000000}">
      <text>
        <r>
          <rPr>
            <b/>
            <sz val="9"/>
            <color indexed="81"/>
            <rFont val="Tahoma"/>
            <family val="2"/>
          </rPr>
          <t>Rita Sannes Markussen:</t>
        </r>
        <r>
          <rPr>
            <sz val="9"/>
            <color indexed="81"/>
            <rFont val="Tahoma"/>
            <family val="2"/>
          </rPr>
          <t xml:space="preserve">
Forbyttet prøvematr.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Pål</author>
  </authors>
  <commentList>
    <comment ref="Z1" authorId="0" shapeId="0" xr:uid="{00000000-0006-0000-0100-000001000000}">
      <text>
        <r>
          <rPr>
            <sz val="9"/>
            <color indexed="81"/>
            <rFont val="Tahoma"/>
            <family val="2"/>
          </rPr>
          <t>Her blir vurdert relativt avvik i % av konsentrasjonen</t>
        </r>
      </text>
    </comment>
    <comment ref="AC1" authorId="0" shapeId="0" xr:uid="{00000000-0006-0000-0100-000002000000}">
      <text>
        <r>
          <rPr>
            <sz val="9"/>
            <color indexed="81"/>
            <rFont val="Tahoma"/>
            <family val="2"/>
          </rPr>
          <t>Her blir vurdert absolutt avvik i analysens enheter, absolutte mål beregnes fra %-mål multiplisert med gjennomsnitt av prøvene.</t>
        </r>
      </text>
    </comment>
    <comment ref="Z2" authorId="0" shapeId="0" xr:uid="{00000000-0006-0000-0100-000003000000}">
      <text>
        <r>
          <rPr>
            <sz val="9"/>
            <color indexed="81"/>
            <rFont val="Tahoma"/>
            <family val="2"/>
          </rPr>
          <t>Kvalitetsmål for gjennomsnittlig bias. 0,25xCVtb.</t>
        </r>
      </text>
    </comment>
    <comment ref="AB2" authorId="0" shapeId="0" xr:uid="{00000000-0006-0000-0100-000004000000}">
      <text>
        <r>
          <rPr>
            <sz val="9"/>
            <color indexed="81"/>
            <rFont val="Tahoma"/>
            <family val="2"/>
          </rPr>
          <t>Kvalitetsmål for totalfeil dvs. at  95 % av alle prøvene skal tilfredsstille målet.</t>
        </r>
      </text>
    </comment>
    <comment ref="C3" authorId="0" shapeId="0" xr:uid="{00000000-0006-0000-0100-000005000000}">
      <text>
        <r>
          <rPr>
            <sz val="9"/>
            <color indexed="81"/>
            <rFont val="Tahoma"/>
            <family val="2"/>
          </rPr>
          <t>Hvis prøvene blir målt ved ulike tider, kan man registrere en kontroll for hver tid som brukes som en kalibrator for alle resultatene målt samtidig.</t>
        </r>
      </text>
    </comment>
    <comment ref="AC3" authorId="0" shapeId="0" xr:uid="{00000000-0006-0000-0100-000006000000}">
      <text>
        <r>
          <rPr>
            <sz val="9"/>
            <color indexed="81"/>
            <rFont val="Tahoma"/>
            <family val="2"/>
          </rPr>
          <t xml:space="preserve">Biasmålet i analysens enheter er beregnet som
%-målet x prøvenes gjennomsnitt </t>
        </r>
      </text>
    </comment>
    <comment ref="Z4" authorId="0" shapeId="0" xr:uid="{00000000-0006-0000-0100-000007000000}">
      <text>
        <r>
          <rPr>
            <sz val="9"/>
            <color indexed="81"/>
            <rFont val="Tahoma"/>
            <family val="2"/>
          </rPr>
          <t>Relativt gjennomsnitlig avvik. Hvis det er større enn bias-målet blir det rød bakgrunn.</t>
        </r>
      </text>
    </comment>
    <comment ref="AA4" authorId="0" shapeId="0" xr:uid="{00000000-0006-0000-0100-000008000000}">
      <text>
        <r>
          <rPr>
            <sz val="9"/>
            <color indexed="81"/>
            <rFont val="Tahoma"/>
            <family val="2"/>
          </rPr>
          <t>Signifikansnivå. Hvis &lt; 5% er avviket signifikant på 5% nivå (to-sidig)</t>
        </r>
      </text>
    </comment>
    <comment ref="AB4" authorId="0" shapeId="0" xr:uid="{00000000-0006-0000-0100-000009000000}">
      <text>
        <r>
          <rPr>
            <sz val="9"/>
            <color indexed="81"/>
            <rFont val="Tahoma"/>
            <family val="2"/>
          </rPr>
          <t>% av prøvene utenfor mål for totalfeil. Hvis &gt; 5% blir bakgrunn rød.</t>
        </r>
      </text>
    </comment>
    <comment ref="AC4" authorId="0" shapeId="0" xr:uid="{00000000-0006-0000-0100-00000A000000}">
      <text>
        <r>
          <rPr>
            <b/>
            <sz val="9"/>
            <color indexed="81"/>
            <rFont val="Tahoma"/>
            <family val="2"/>
          </rPr>
          <t>Pål:</t>
        </r>
        <r>
          <rPr>
            <sz val="9"/>
            <color indexed="81"/>
            <rFont val="Tahoma"/>
            <family val="2"/>
          </rPr>
          <t xml:space="preserve">
Gjennomsnittlig absolutt avvik. Hvis det er større enn biasmålet blir det rød bakgrunn.</t>
        </r>
      </text>
    </comment>
    <comment ref="AD4" authorId="0" shapeId="0" xr:uid="{00000000-0006-0000-0100-00000B000000}">
      <text>
        <r>
          <rPr>
            <sz val="9"/>
            <color indexed="81"/>
            <rFont val="Tahoma"/>
            <family val="2"/>
          </rPr>
          <t>Signifikansnivå. Hvis &lt;5% er forskjellen signifikant forskjellig på 5% nivå.</t>
        </r>
      </text>
    </comment>
    <comment ref="AE4" authorId="0" shapeId="0" xr:uid="{00000000-0006-0000-0100-00000C000000}">
      <text>
        <r>
          <rPr>
            <sz val="9"/>
            <color indexed="81"/>
            <rFont val="Tahoma"/>
            <family val="2"/>
          </rPr>
          <t>% av prøvene utenfor mål for totalfeil. Hvis &gt; 5% blir bakgrunn rød.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Pål</author>
    <author>Rita Sannes Markussen</author>
  </authors>
  <commentList>
    <comment ref="X1" authorId="0" shapeId="0" xr:uid="{00000000-0006-0000-0200-000001000000}">
      <text>
        <r>
          <rPr>
            <sz val="9"/>
            <color indexed="81"/>
            <rFont val="Tahoma"/>
            <family val="2"/>
          </rPr>
          <t>Her blir vurdert relativt avvik i % av konsentrasjonen</t>
        </r>
      </text>
    </comment>
    <comment ref="AA1" authorId="0" shapeId="0" xr:uid="{00000000-0006-0000-0200-000002000000}">
      <text>
        <r>
          <rPr>
            <sz val="9"/>
            <color indexed="81"/>
            <rFont val="Tahoma"/>
            <family val="2"/>
          </rPr>
          <t>Her blir vurdert absolutt avvik i analysens enheter, absolutte mål beregnes fra %-mål multiplisert med gjennomsnitt av prøvene.</t>
        </r>
      </text>
    </comment>
    <comment ref="X2" authorId="0" shapeId="0" xr:uid="{00000000-0006-0000-0200-000003000000}">
      <text>
        <r>
          <rPr>
            <sz val="9"/>
            <color indexed="81"/>
            <rFont val="Tahoma"/>
            <family val="2"/>
          </rPr>
          <t>Kvalitetsmål for gjennomsnittlig bias. 0,375xCVtb.</t>
        </r>
      </text>
    </comment>
    <comment ref="Z2" authorId="0" shapeId="0" xr:uid="{00000000-0006-0000-0200-000004000000}">
      <text>
        <r>
          <rPr>
            <sz val="9"/>
            <color indexed="81"/>
            <rFont val="Tahoma"/>
            <family val="2"/>
          </rPr>
          <t>Kvalitetsmål for totalfeil dvs. at  95 % av alle prøvene skal tilfredsstille målet.</t>
        </r>
      </text>
    </comment>
    <comment ref="C3" authorId="0" shapeId="0" xr:uid="{00000000-0006-0000-0200-000005000000}">
      <text>
        <r>
          <rPr>
            <sz val="9"/>
            <color indexed="81"/>
            <rFont val="Tahoma"/>
            <family val="2"/>
          </rPr>
          <t>Hvis prøvene blir målt ved ulike tider, kan man registrere en kontroll for hver tid som brukes som en kalibrator for alle resultatene målt samtidig.</t>
        </r>
      </text>
    </comment>
    <comment ref="AA3" authorId="0" shapeId="0" xr:uid="{00000000-0006-0000-0200-000006000000}">
      <text>
        <r>
          <rPr>
            <sz val="9"/>
            <color indexed="81"/>
            <rFont val="Tahoma"/>
            <family val="2"/>
          </rPr>
          <t xml:space="preserve">Biasmålet i analysens enheter er beregnet som
%-målet x prøvenes gjennomsnitt </t>
        </r>
      </text>
    </comment>
    <comment ref="X4" authorId="0" shapeId="0" xr:uid="{00000000-0006-0000-0200-000007000000}">
      <text>
        <r>
          <rPr>
            <sz val="9"/>
            <color indexed="81"/>
            <rFont val="Tahoma"/>
            <family val="2"/>
          </rPr>
          <t>Relativt gjennomsnitlig avvik. Hvis det er større enn bias-målet blir det rød bakgrunn.</t>
        </r>
      </text>
    </comment>
    <comment ref="Y4" authorId="0" shapeId="0" xr:uid="{00000000-0006-0000-0200-000008000000}">
      <text>
        <r>
          <rPr>
            <sz val="9"/>
            <color indexed="81"/>
            <rFont val="Tahoma"/>
            <family val="2"/>
          </rPr>
          <t>Signifikansnivå. Hvis &lt; 5% er avviket signifikant på 5% nivå (to-sidig)</t>
        </r>
      </text>
    </comment>
    <comment ref="Z4" authorId="0" shapeId="0" xr:uid="{00000000-0006-0000-0200-000009000000}">
      <text>
        <r>
          <rPr>
            <sz val="9"/>
            <color indexed="81"/>
            <rFont val="Tahoma"/>
            <family val="2"/>
          </rPr>
          <t>% av prøvene utenfor mål for totalfeil. Hvis &gt; 5% blir bakgrunn rød.</t>
        </r>
      </text>
    </comment>
    <comment ref="AA4" authorId="0" shapeId="0" xr:uid="{00000000-0006-0000-0200-00000A000000}">
      <text>
        <r>
          <rPr>
            <b/>
            <sz val="9"/>
            <color indexed="81"/>
            <rFont val="Tahoma"/>
            <family val="2"/>
          </rPr>
          <t>Pål:</t>
        </r>
        <r>
          <rPr>
            <sz val="9"/>
            <color indexed="81"/>
            <rFont val="Tahoma"/>
            <family val="2"/>
          </rPr>
          <t xml:space="preserve">
Gjennomsnittlig absolutt avvik. Hvis det er større enn biasmålet blir det rød bakgrunn.</t>
        </r>
      </text>
    </comment>
    <comment ref="AB4" authorId="0" shapeId="0" xr:uid="{00000000-0006-0000-0200-00000B000000}">
      <text>
        <r>
          <rPr>
            <sz val="9"/>
            <color indexed="81"/>
            <rFont val="Tahoma"/>
            <family val="2"/>
          </rPr>
          <t>Signifikansnivå. Hvis &lt;5% er forskjellen signifikant forskjellig på 5% nivå.</t>
        </r>
      </text>
    </comment>
    <comment ref="AC4" authorId="0" shapeId="0" xr:uid="{00000000-0006-0000-0200-00000C000000}">
      <text>
        <r>
          <rPr>
            <sz val="9"/>
            <color indexed="81"/>
            <rFont val="Tahoma"/>
            <family val="2"/>
          </rPr>
          <t>% av prøvene utenfor mål for totalfeil. Hvis &gt; 5% blir bakgrunn rød.</t>
        </r>
      </text>
    </comment>
    <comment ref="I5" authorId="1" shapeId="0" xr:uid="{00000000-0006-0000-0200-00000D000000}">
      <text>
        <r>
          <rPr>
            <b/>
            <sz val="9"/>
            <color indexed="81"/>
            <rFont val="Tahoma"/>
            <family val="2"/>
          </rPr>
          <t>Rita Sannes Markussen:</t>
        </r>
        <r>
          <rPr>
            <sz val="9"/>
            <color indexed="81"/>
            <rFont val="Tahoma"/>
            <family val="2"/>
          </rPr>
          <t xml:space="preserve">
For lite pr matr.</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Pål</author>
    <author>Anne Siv Bjordal Brenne</author>
    <author>Rita Sannes Markussen</author>
  </authors>
  <commentList>
    <comment ref="Z1" authorId="0" shapeId="0" xr:uid="{00000000-0006-0000-0300-000001000000}">
      <text>
        <r>
          <rPr>
            <sz val="9"/>
            <color indexed="81"/>
            <rFont val="Tahoma"/>
            <family val="2"/>
          </rPr>
          <t>Her blir vurdert relativt avvik i % av konsentrasjonen</t>
        </r>
      </text>
    </comment>
    <comment ref="AC1" authorId="0" shapeId="0" xr:uid="{00000000-0006-0000-0300-000002000000}">
      <text>
        <r>
          <rPr>
            <sz val="9"/>
            <color indexed="81"/>
            <rFont val="Tahoma"/>
            <family val="2"/>
          </rPr>
          <t>Her blir vurdert absolutt avvik i analysens enheter, absolutte mål beregnes fra %-mål multiplisert med gjennomsnitt av prøvene.</t>
        </r>
      </text>
    </comment>
    <comment ref="Z2" authorId="0" shapeId="0" xr:uid="{00000000-0006-0000-0300-000003000000}">
      <text>
        <r>
          <rPr>
            <sz val="9"/>
            <color indexed="81"/>
            <rFont val="Tahoma"/>
            <family val="2"/>
          </rPr>
          <t>Kvalitetsmål for gjennomsnittlig bias. 0,375xCVtb.</t>
        </r>
      </text>
    </comment>
    <comment ref="AB2" authorId="0" shapeId="0" xr:uid="{00000000-0006-0000-0300-000004000000}">
      <text>
        <r>
          <rPr>
            <sz val="9"/>
            <color indexed="81"/>
            <rFont val="Tahoma"/>
            <family val="2"/>
          </rPr>
          <t>Kvalitetsmål for totalfeil dvs. at  95 % av alle prøvene skal tilfredsstille målet.</t>
        </r>
      </text>
    </comment>
    <comment ref="C3" authorId="0" shapeId="0" xr:uid="{00000000-0006-0000-0300-000005000000}">
      <text>
        <r>
          <rPr>
            <sz val="9"/>
            <color indexed="81"/>
            <rFont val="Tahoma"/>
            <family val="2"/>
          </rPr>
          <t>Hvis prøvene blir målt ved ulike tider, kan man registrere en kontroll for hver tid som brukes som en kalibrator for alle resultatene målt samtidig.</t>
        </r>
      </text>
    </comment>
    <comment ref="AC3" authorId="0" shapeId="0" xr:uid="{00000000-0006-0000-0300-000006000000}">
      <text>
        <r>
          <rPr>
            <sz val="9"/>
            <color indexed="81"/>
            <rFont val="Tahoma"/>
            <family val="2"/>
          </rPr>
          <t xml:space="preserve">Biasmålet i analysens enheter er beregnet som
%-målet x prøvenes gjennomsnitt </t>
        </r>
      </text>
    </comment>
    <comment ref="Z4" authorId="0" shapeId="0" xr:uid="{00000000-0006-0000-0300-000007000000}">
      <text>
        <r>
          <rPr>
            <sz val="9"/>
            <color indexed="81"/>
            <rFont val="Tahoma"/>
            <family val="2"/>
          </rPr>
          <t>Relativt gjennomsnitlig avvik. Hvis det er større enn bias-målet blir det rød bakgrunn.</t>
        </r>
      </text>
    </comment>
    <comment ref="AA4" authorId="0" shapeId="0" xr:uid="{00000000-0006-0000-0300-000008000000}">
      <text>
        <r>
          <rPr>
            <sz val="9"/>
            <color indexed="81"/>
            <rFont val="Tahoma"/>
            <family val="2"/>
          </rPr>
          <t>Signifikansnivå. Hvis &lt; 5% er avviket signifikant på 5% nivå (to-sidig)</t>
        </r>
      </text>
    </comment>
    <comment ref="AB4" authorId="0" shapeId="0" xr:uid="{00000000-0006-0000-0300-000009000000}">
      <text>
        <r>
          <rPr>
            <sz val="9"/>
            <color indexed="81"/>
            <rFont val="Tahoma"/>
            <family val="2"/>
          </rPr>
          <t>% av prøvene utenfor mål for totalfeil. Hvis &gt; 5% blir bakgrunn rød.</t>
        </r>
      </text>
    </comment>
    <comment ref="AC4" authorId="0" shapeId="0" xr:uid="{00000000-0006-0000-0300-00000A000000}">
      <text>
        <r>
          <rPr>
            <b/>
            <sz val="9"/>
            <color indexed="81"/>
            <rFont val="Tahoma"/>
            <family val="2"/>
          </rPr>
          <t>Pål:</t>
        </r>
        <r>
          <rPr>
            <sz val="9"/>
            <color indexed="81"/>
            <rFont val="Tahoma"/>
            <family val="2"/>
          </rPr>
          <t xml:space="preserve">
Gjennomsnittlig absolutt avvik. Hvis det er større enn biasmålet blir det rød bakgrunn.</t>
        </r>
      </text>
    </comment>
    <comment ref="AD4" authorId="0" shapeId="0" xr:uid="{00000000-0006-0000-0300-00000B000000}">
      <text>
        <r>
          <rPr>
            <sz val="9"/>
            <color indexed="81"/>
            <rFont val="Tahoma"/>
            <family val="2"/>
          </rPr>
          <t>Signifikansnivå. Hvis &lt;5% er forskjellen signifikant forskjellig på 5% nivå.</t>
        </r>
      </text>
    </comment>
    <comment ref="AE4" authorId="0" shapeId="0" xr:uid="{00000000-0006-0000-0300-00000C000000}">
      <text>
        <r>
          <rPr>
            <sz val="9"/>
            <color indexed="81"/>
            <rFont val="Tahoma"/>
            <family val="2"/>
          </rPr>
          <t>% av prøvene utenfor mål for totalfeil. Hvis &gt; 5% blir bakgrunn rød.</t>
        </r>
      </text>
    </comment>
    <comment ref="R5" authorId="1" shapeId="0" xr:uid="{00000000-0006-0000-0300-00000D000000}">
      <text>
        <r>
          <rPr>
            <b/>
            <sz val="9"/>
            <color indexed="81"/>
            <rFont val="Tahoma"/>
            <family val="2"/>
          </rPr>
          <t>Anne Siv Bjordal Brenne:</t>
        </r>
        <r>
          <rPr>
            <sz val="9"/>
            <color indexed="81"/>
            <rFont val="Tahoma"/>
            <family val="2"/>
          </rPr>
          <t xml:space="preserve">
Ikke analysert prøve 102-107. 1.analysering etter 96 t</t>
        </r>
      </text>
    </comment>
    <comment ref="W5" authorId="2" shapeId="0" xr:uid="{00000000-0006-0000-0300-00000E000000}">
      <text>
        <r>
          <rPr>
            <b/>
            <sz val="9"/>
            <color indexed="81"/>
            <rFont val="Tahoma"/>
            <family val="2"/>
          </rPr>
          <t>Rita Sannes Markussen:</t>
        </r>
        <r>
          <rPr>
            <sz val="9"/>
            <color indexed="81"/>
            <rFont val="Tahoma"/>
            <family val="2"/>
          </rPr>
          <t xml:space="preserve">
Ikke analysert prøve 147 til 149. Første analysering etter 120 timer.</t>
        </r>
      </text>
    </comment>
    <comment ref="R6" authorId="1" shapeId="0" xr:uid="{00000000-0006-0000-0300-00000F000000}">
      <text>
        <r>
          <rPr>
            <b/>
            <sz val="9"/>
            <color indexed="81"/>
            <rFont val="Tahoma"/>
            <family val="2"/>
          </rPr>
          <t>Anne Siv Bjordal Brenne:</t>
        </r>
        <r>
          <rPr>
            <sz val="9"/>
            <color indexed="81"/>
            <rFont val="Tahoma"/>
            <family val="2"/>
          </rPr>
          <t xml:space="preserve">
kke analysert prøve 102-107. 1.analysering etter 96 t</t>
        </r>
      </text>
    </comment>
    <comment ref="W6" authorId="2" shapeId="0" xr:uid="{00000000-0006-0000-0300-000010000000}">
      <text>
        <r>
          <rPr>
            <b/>
            <sz val="9"/>
            <color indexed="81"/>
            <rFont val="Tahoma"/>
            <family val="2"/>
          </rPr>
          <t>Rita Sannes Markussen:</t>
        </r>
        <r>
          <rPr>
            <sz val="9"/>
            <color indexed="81"/>
            <rFont val="Tahoma"/>
            <family val="2"/>
          </rPr>
          <t xml:space="preserve">
Ikke analysert prøve 147 til 149. Første analysering etter 120 timer.</t>
        </r>
      </text>
    </comment>
    <comment ref="G7" authorId="2" shapeId="0" xr:uid="{00000000-0006-0000-0300-000011000000}">
      <text>
        <r>
          <rPr>
            <b/>
            <sz val="9"/>
            <color indexed="81"/>
            <rFont val="Tahoma"/>
            <family val="2"/>
          </rPr>
          <t>Rita Sannes Markussen:</t>
        </r>
        <r>
          <rPr>
            <sz val="9"/>
            <color indexed="81"/>
            <rFont val="Tahoma"/>
            <family val="2"/>
          </rPr>
          <t xml:space="preserve">
forbyttet prøvematr</t>
        </r>
      </text>
    </comment>
    <comment ref="J7" authorId="2" shapeId="0" xr:uid="{00000000-0006-0000-0300-000012000000}">
      <text>
        <r>
          <rPr>
            <b/>
            <sz val="9"/>
            <color indexed="81"/>
            <rFont val="Tahoma"/>
            <family val="2"/>
          </rPr>
          <t>Rita Sannes Markussen:</t>
        </r>
        <r>
          <rPr>
            <sz val="9"/>
            <color indexed="81"/>
            <rFont val="Tahoma"/>
            <family val="2"/>
          </rPr>
          <t xml:space="preserve">
Forbyttet prøvematr.</t>
        </r>
      </text>
    </comment>
    <comment ref="W7" authorId="2" shapeId="0" xr:uid="{00000000-0006-0000-0300-000013000000}">
      <text>
        <r>
          <rPr>
            <b/>
            <sz val="9"/>
            <color indexed="81"/>
            <rFont val="Tahoma"/>
            <family val="2"/>
          </rPr>
          <t>Rita Sannes Markussen:</t>
        </r>
        <r>
          <rPr>
            <sz val="9"/>
            <color indexed="81"/>
            <rFont val="Tahoma"/>
            <family val="2"/>
          </rPr>
          <t xml:space="preserve">
Ikke analysert prøve 147 til 149. Første analysering etter 120 timer.</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Pål</author>
    <author>Rita Sannes Markussen</author>
  </authors>
  <commentList>
    <comment ref="Z1" authorId="0" shapeId="0" xr:uid="{00000000-0006-0000-0400-000001000000}">
      <text>
        <r>
          <rPr>
            <sz val="9"/>
            <color indexed="81"/>
            <rFont val="Tahoma"/>
            <family val="2"/>
          </rPr>
          <t>Her blir vurdert relativt avvik i % av konsentrasjonen</t>
        </r>
      </text>
    </comment>
    <comment ref="AC1" authorId="0" shapeId="0" xr:uid="{00000000-0006-0000-0400-000002000000}">
      <text>
        <r>
          <rPr>
            <sz val="9"/>
            <color indexed="81"/>
            <rFont val="Tahoma"/>
            <family val="2"/>
          </rPr>
          <t>Her blir vurdert absolutt avvik i analysens enheter, absolutte mål beregnes fra %-mål multiplisert med gjennomsnitt av prøvene.</t>
        </r>
      </text>
    </comment>
    <comment ref="Z2" authorId="0" shapeId="0" xr:uid="{00000000-0006-0000-0400-000003000000}">
      <text>
        <r>
          <rPr>
            <sz val="9"/>
            <color indexed="81"/>
            <rFont val="Tahoma"/>
            <family val="2"/>
          </rPr>
          <t>Kvalitetsmål for gjennomsnittlig bias. 0,375xCVtb.</t>
        </r>
      </text>
    </comment>
    <comment ref="AB2" authorId="0" shapeId="0" xr:uid="{00000000-0006-0000-0400-000004000000}">
      <text>
        <r>
          <rPr>
            <sz val="9"/>
            <color indexed="81"/>
            <rFont val="Tahoma"/>
            <family val="2"/>
          </rPr>
          <t>Kvalitetsmål for totalfeil dvs. at  95 % av alle prøvene skal tilfredsstille målet.</t>
        </r>
      </text>
    </comment>
    <comment ref="C3" authorId="0" shapeId="0" xr:uid="{00000000-0006-0000-0400-000005000000}">
      <text>
        <r>
          <rPr>
            <sz val="9"/>
            <color indexed="81"/>
            <rFont val="Tahoma"/>
            <family val="2"/>
          </rPr>
          <t>Hvis prøvene blir målt ved ulike tider, kan man registrere en kontroll for hver tid som brukes som en kalibrator for alle resultatene målt samtidig.</t>
        </r>
      </text>
    </comment>
    <comment ref="AC3" authorId="0" shapeId="0" xr:uid="{00000000-0006-0000-0400-000006000000}">
      <text>
        <r>
          <rPr>
            <sz val="9"/>
            <color indexed="81"/>
            <rFont val="Tahoma"/>
            <family val="2"/>
          </rPr>
          <t xml:space="preserve">Biasmålet i analysens enheter er beregnet som
%-målet x prøvenes gjennomsnitt </t>
        </r>
      </text>
    </comment>
    <comment ref="Z4" authorId="0" shapeId="0" xr:uid="{00000000-0006-0000-0400-000007000000}">
      <text>
        <r>
          <rPr>
            <sz val="9"/>
            <color indexed="81"/>
            <rFont val="Tahoma"/>
            <family val="2"/>
          </rPr>
          <t>Relativt gjennomsnitlig avvik. Hvis det er større enn bias-målet blir det rød bakgrunn.</t>
        </r>
      </text>
    </comment>
    <comment ref="AA4" authorId="0" shapeId="0" xr:uid="{00000000-0006-0000-0400-000008000000}">
      <text>
        <r>
          <rPr>
            <sz val="9"/>
            <color indexed="81"/>
            <rFont val="Tahoma"/>
            <family val="2"/>
          </rPr>
          <t>Signifikansnivå. Hvis &lt; 5% er avviket signifikant på 5% nivå (to-sidig)</t>
        </r>
      </text>
    </comment>
    <comment ref="AB4" authorId="0" shapeId="0" xr:uid="{00000000-0006-0000-0400-000009000000}">
      <text>
        <r>
          <rPr>
            <sz val="9"/>
            <color indexed="81"/>
            <rFont val="Tahoma"/>
            <family val="2"/>
          </rPr>
          <t>% av prøvene utenfor mål for totalfeil. Hvis &gt; 5% blir bakgrunn rød.</t>
        </r>
      </text>
    </comment>
    <comment ref="AC4" authorId="0" shapeId="0" xr:uid="{00000000-0006-0000-0400-00000A000000}">
      <text>
        <r>
          <rPr>
            <b/>
            <sz val="9"/>
            <color indexed="81"/>
            <rFont val="Tahoma"/>
            <family val="2"/>
          </rPr>
          <t>Pål:</t>
        </r>
        <r>
          <rPr>
            <sz val="9"/>
            <color indexed="81"/>
            <rFont val="Tahoma"/>
            <family val="2"/>
          </rPr>
          <t xml:space="preserve">
Gjennomsnittlig absolutt avvik. Hvis det er større enn biasmålet blir det rød bakgrunn.</t>
        </r>
      </text>
    </comment>
    <comment ref="AD4" authorId="0" shapeId="0" xr:uid="{00000000-0006-0000-0400-00000B000000}">
      <text>
        <r>
          <rPr>
            <sz val="9"/>
            <color indexed="81"/>
            <rFont val="Tahoma"/>
            <family val="2"/>
          </rPr>
          <t>Signifikansnivå. Hvis &lt;5% er forskjellen signifikant forskjellig på 5% nivå.</t>
        </r>
      </text>
    </comment>
    <comment ref="AE4" authorId="0" shapeId="0" xr:uid="{00000000-0006-0000-0400-00000C000000}">
      <text>
        <r>
          <rPr>
            <sz val="9"/>
            <color indexed="81"/>
            <rFont val="Tahoma"/>
            <family val="2"/>
          </rPr>
          <t>% av prøvene utenfor mål for totalfeil. Hvis &gt; 5% blir bakgrunn rød.</t>
        </r>
      </text>
    </comment>
    <comment ref="S5" authorId="1" shapeId="0" xr:uid="{00000000-0006-0000-0400-00000D000000}">
      <text>
        <r>
          <rPr>
            <b/>
            <sz val="9"/>
            <color indexed="81"/>
            <rFont val="Tahoma"/>
            <family val="2"/>
          </rPr>
          <t>Rita Sannes Markussen:</t>
        </r>
        <r>
          <rPr>
            <sz val="9"/>
            <color indexed="81"/>
            <rFont val="Tahoma"/>
            <family val="2"/>
          </rPr>
          <t xml:space="preserve">
Ikke analysert prøve    21-35. Første analyserin etter 120 timer. </t>
        </r>
      </text>
    </comment>
    <comment ref="S6" authorId="1" shapeId="0" xr:uid="{00000000-0006-0000-0400-00000E000000}">
      <text>
        <r>
          <rPr>
            <b/>
            <sz val="9"/>
            <color indexed="81"/>
            <rFont val="Tahoma"/>
            <family val="2"/>
          </rPr>
          <t>Rita Sannes Markussen:</t>
        </r>
        <r>
          <rPr>
            <sz val="9"/>
            <color indexed="81"/>
            <rFont val="Tahoma"/>
            <family val="2"/>
          </rPr>
          <t xml:space="preserve">
Ikke analysert prøve    21-35. Første analyserin etter 120 timer. </t>
        </r>
      </text>
    </comment>
    <comment ref="S7" authorId="1" shapeId="0" xr:uid="{00000000-0006-0000-0400-00000F000000}">
      <text>
        <r>
          <rPr>
            <b/>
            <sz val="9"/>
            <color indexed="81"/>
            <rFont val="Tahoma"/>
            <family val="2"/>
          </rPr>
          <t>Rita Sannes Markussen:</t>
        </r>
        <r>
          <rPr>
            <sz val="9"/>
            <color indexed="81"/>
            <rFont val="Tahoma"/>
            <family val="2"/>
          </rPr>
          <t xml:space="preserve">
Ikke analysert prøve    21-35. Første analyserin etter 120 timer.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Pål</author>
    <author>Rita Sannes Markussen</author>
  </authors>
  <commentList>
    <comment ref="X1" authorId="0" shapeId="0" xr:uid="{00000000-0006-0000-0500-000001000000}">
      <text>
        <r>
          <rPr>
            <sz val="9"/>
            <color indexed="81"/>
            <rFont val="Tahoma"/>
            <family val="2"/>
          </rPr>
          <t>Her blir vurdert relativt avvik i % av konsentrasjonen</t>
        </r>
      </text>
    </comment>
    <comment ref="AA1" authorId="0" shapeId="0" xr:uid="{00000000-0006-0000-0500-000002000000}">
      <text>
        <r>
          <rPr>
            <sz val="9"/>
            <color indexed="81"/>
            <rFont val="Tahoma"/>
            <family val="2"/>
          </rPr>
          <t>Her blir vurdert absolutt avvik i analysens enheter, absolutte mål beregnes fra %-mål multiplisert med gjennomsnitt av prøvene.</t>
        </r>
      </text>
    </comment>
    <comment ref="X2" authorId="0" shapeId="0" xr:uid="{00000000-0006-0000-0500-000003000000}">
      <text>
        <r>
          <rPr>
            <sz val="9"/>
            <color indexed="81"/>
            <rFont val="Tahoma"/>
            <family val="2"/>
          </rPr>
          <t>Kvalitetsmål for gjennomsnittlig bias. 0,25xCVtb.</t>
        </r>
      </text>
    </comment>
    <comment ref="Z2" authorId="0" shapeId="0" xr:uid="{00000000-0006-0000-0500-000004000000}">
      <text>
        <r>
          <rPr>
            <sz val="9"/>
            <color indexed="81"/>
            <rFont val="Tahoma"/>
            <family val="2"/>
          </rPr>
          <t>Kvalitetsmål for totalfeil dvs. at  95 % av alle prøvene skal tilfredsstille målet.</t>
        </r>
      </text>
    </comment>
    <comment ref="C3" authorId="0" shapeId="0" xr:uid="{00000000-0006-0000-0500-000005000000}">
      <text>
        <r>
          <rPr>
            <sz val="9"/>
            <color indexed="81"/>
            <rFont val="Tahoma"/>
            <family val="2"/>
          </rPr>
          <t>Hvis prøvene blir målt ved ulike tider, kan man registrere en kontroll for hver tid som brukes som en kalibrator for alle resultatene målt samtidig.</t>
        </r>
      </text>
    </comment>
    <comment ref="AA3" authorId="0" shapeId="0" xr:uid="{00000000-0006-0000-0500-000006000000}">
      <text>
        <r>
          <rPr>
            <sz val="9"/>
            <color indexed="81"/>
            <rFont val="Tahoma"/>
            <family val="2"/>
          </rPr>
          <t xml:space="preserve">Biasmålet i analysens enheter er beregnet som
%-målet x prøvenes gjennomsnitt </t>
        </r>
      </text>
    </comment>
    <comment ref="X4" authorId="0" shapeId="0" xr:uid="{00000000-0006-0000-0500-000007000000}">
      <text>
        <r>
          <rPr>
            <sz val="9"/>
            <color indexed="81"/>
            <rFont val="Tahoma"/>
            <family val="2"/>
          </rPr>
          <t>Relativt gjennomsnitlig avvik. Hvis det er større enn bias-målet blir det rød bakgrunn.</t>
        </r>
      </text>
    </comment>
    <comment ref="Y4" authorId="0" shapeId="0" xr:uid="{00000000-0006-0000-0500-000008000000}">
      <text>
        <r>
          <rPr>
            <sz val="9"/>
            <color indexed="81"/>
            <rFont val="Tahoma"/>
            <family val="2"/>
          </rPr>
          <t>Signifikansnivå. Hvis &lt; 5% er avviket signifikant på 5% nivå (to-sidig)</t>
        </r>
      </text>
    </comment>
    <comment ref="Z4" authorId="0" shapeId="0" xr:uid="{00000000-0006-0000-0500-000009000000}">
      <text>
        <r>
          <rPr>
            <sz val="9"/>
            <color indexed="81"/>
            <rFont val="Tahoma"/>
            <family val="2"/>
          </rPr>
          <t>% av prøvene utenfor mål for totalfeil. Hvis &gt; 5% blir bakgrunn rød.</t>
        </r>
      </text>
    </comment>
    <comment ref="AA4" authorId="0" shapeId="0" xr:uid="{00000000-0006-0000-0500-00000A000000}">
      <text>
        <r>
          <rPr>
            <b/>
            <sz val="9"/>
            <color indexed="81"/>
            <rFont val="Tahoma"/>
            <family val="2"/>
          </rPr>
          <t>Pål:</t>
        </r>
        <r>
          <rPr>
            <sz val="9"/>
            <color indexed="81"/>
            <rFont val="Tahoma"/>
            <family val="2"/>
          </rPr>
          <t xml:space="preserve">
Gjennomsnittlig absolutt avvik. Hvis det er større enn biasmålet blir det rød bakgrunn.</t>
        </r>
      </text>
    </comment>
    <comment ref="AB4" authorId="0" shapeId="0" xr:uid="{00000000-0006-0000-0500-00000B000000}">
      <text>
        <r>
          <rPr>
            <sz val="9"/>
            <color indexed="81"/>
            <rFont val="Tahoma"/>
            <family val="2"/>
          </rPr>
          <t>Signifikansnivå. Hvis &lt;5% er forskjellen signifikant forskjellig på 5% nivå.</t>
        </r>
      </text>
    </comment>
    <comment ref="AC4" authorId="0" shapeId="0" xr:uid="{00000000-0006-0000-0500-00000C000000}">
      <text>
        <r>
          <rPr>
            <sz val="9"/>
            <color indexed="81"/>
            <rFont val="Tahoma"/>
            <family val="2"/>
          </rPr>
          <t>% av prøvene utenfor mål for totalfeil. Hvis &gt; 5% blir bakgrunn rød.</t>
        </r>
      </text>
    </comment>
    <comment ref="O5" authorId="1" shapeId="0" xr:uid="{00000000-0006-0000-0500-00000D000000}">
      <text>
        <r>
          <rPr>
            <b/>
            <sz val="9"/>
            <color indexed="81"/>
            <rFont val="Tahoma"/>
            <family val="2"/>
          </rPr>
          <t>Rita Sannes Markussen:</t>
        </r>
        <r>
          <rPr>
            <sz val="9"/>
            <color indexed="81"/>
            <rFont val="Tahoma"/>
            <family val="2"/>
          </rPr>
          <t xml:space="preserve">
Ikke analysert prøve     31 - 35. Første prøve analysert etter 120 timer.</t>
        </r>
      </text>
    </comment>
    <comment ref="O6" authorId="1" shapeId="0" xr:uid="{00000000-0006-0000-0500-00000E000000}">
      <text>
        <r>
          <rPr>
            <b/>
            <sz val="9"/>
            <color indexed="81"/>
            <rFont val="Tahoma"/>
            <family val="2"/>
          </rPr>
          <t>Rita Sannes Markussen:</t>
        </r>
        <r>
          <rPr>
            <sz val="9"/>
            <color indexed="81"/>
            <rFont val="Tahoma"/>
            <family val="2"/>
          </rPr>
          <t xml:space="preserve">
Ikke analysert prøve     31 - 35. Første prøve analysert etter 120 timer.</t>
        </r>
      </text>
    </comment>
    <comment ref="O7" authorId="1" shapeId="0" xr:uid="{00000000-0006-0000-0500-00000F000000}">
      <text>
        <r>
          <rPr>
            <b/>
            <sz val="9"/>
            <color indexed="81"/>
            <rFont val="Tahoma"/>
            <family val="2"/>
          </rPr>
          <t>Rita Sannes Markussen:</t>
        </r>
        <r>
          <rPr>
            <sz val="9"/>
            <color indexed="81"/>
            <rFont val="Tahoma"/>
            <family val="2"/>
          </rPr>
          <t xml:space="preserve">
Ikke analysert prøve     31 - 35. Første prøve analysert etter 120 timer.</t>
        </r>
      </text>
    </comment>
  </commentList>
</comments>
</file>

<file path=xl/sharedStrings.xml><?xml version="1.0" encoding="utf-8"?>
<sst xmlns="http://schemas.openxmlformats.org/spreadsheetml/2006/main" count="326" uniqueCount="108">
  <si>
    <t>Prøve nr</t>
  </si>
  <si>
    <t>M %</t>
  </si>
  <si>
    <t>M abs</t>
  </si>
  <si>
    <t>Relative avvik</t>
  </si>
  <si>
    <t>Absolutte avvik</t>
  </si>
  <si>
    <t>Bias-mål</t>
  </si>
  <si>
    <t>Total-mål</t>
  </si>
  <si>
    <t>% &gt; mål</t>
  </si>
  <si>
    <t>Analysekriterier</t>
  </si>
  <si>
    <t>Resultater</t>
  </si>
  <si>
    <t>B</t>
  </si>
  <si>
    <t>CI</t>
  </si>
  <si>
    <t>K</t>
  </si>
  <si>
    <t>M</t>
  </si>
  <si>
    <t>Tid 0</t>
  </si>
  <si>
    <t>Tid 1</t>
  </si>
  <si>
    <t>Tid 2</t>
  </si>
  <si>
    <t>Tid 3</t>
  </si>
  <si>
    <t>Tid 4</t>
  </si>
  <si>
    <t>-B</t>
  </si>
  <si>
    <t>-CI</t>
  </si>
  <si>
    <t>TEa</t>
  </si>
  <si>
    <t>-TEa</t>
  </si>
  <si>
    <t>Holdbarhetsforsøk</t>
  </si>
  <si>
    <t>Modell:</t>
  </si>
  <si>
    <t>Forsøket er utført ved:</t>
  </si>
  <si>
    <t>Utført I perioden:</t>
  </si>
  <si>
    <t>Kontaktperson:</t>
  </si>
  <si>
    <t>(navn, epost eller telefonnr.)</t>
  </si>
  <si>
    <t>Navn på komponent:</t>
  </si>
  <si>
    <t>Prøvemateriale:</t>
  </si>
  <si>
    <t>Batch metode</t>
  </si>
  <si>
    <t>BESKRIVELSE AV FORSØKET</t>
  </si>
  <si>
    <t>Komponent</t>
  </si>
  <si>
    <t>Hvilket instrument er benyttet?</t>
  </si>
  <si>
    <t>Hvilken analysemetode er benyttet?</t>
  </si>
  <si>
    <t>Hvilket reagens er benyttet?</t>
  </si>
  <si>
    <t xml:space="preserve">Er forsøket gjennomført under tilsvarende betingelser som de som gjelder ved vanlig rutinedrift (kryss av): </t>
  </si>
  <si>
    <t xml:space="preserve">ja, gjennomført under rutinebetingelser </t>
  </si>
  <si>
    <t xml:space="preserve">ja, rutinebetingelser er simulert </t>
  </si>
  <si>
    <t>nei</t>
  </si>
  <si>
    <t>Hvilke transportformer er testet/simulert?</t>
  </si>
  <si>
    <t>Postgang</t>
  </si>
  <si>
    <t>Hentetjeneste</t>
  </si>
  <si>
    <t>Rørpost</t>
  </si>
  <si>
    <t xml:space="preserve">Annet: </t>
  </si>
  <si>
    <t xml:space="preserve">NB! Sett inn flere rader dersom du trenger det. </t>
  </si>
  <si>
    <t>Gi en beskrivelse av hver betingelse:</t>
  </si>
  <si>
    <t>Betingelse 0 (Ref)</t>
  </si>
  <si>
    <t>Betingelse 1</t>
  </si>
  <si>
    <t>Betingelse 2</t>
  </si>
  <si>
    <t>Betingelse 3</t>
  </si>
  <si>
    <t>Betingelse 4</t>
  </si>
  <si>
    <t>Betingelse 5</t>
  </si>
  <si>
    <t>Tid fra prøvetaking til sentrifugering (min.)</t>
  </si>
  <si>
    <t>Tid fra prøvetaking til analysering (min/timer/dager/uker)</t>
  </si>
  <si>
    <t>Tid fra sentrifugering til analysering (min/timer/dager/uker)</t>
  </si>
  <si>
    <r>
      <t>Temperatur før sentrifugering (</t>
    </r>
    <r>
      <rPr>
        <sz val="12"/>
        <color theme="3" tint="-0.499984740745262"/>
        <rFont val="Calibri"/>
        <family val="2"/>
      </rPr>
      <t>◦</t>
    </r>
    <r>
      <rPr>
        <sz val="12"/>
        <color theme="3" tint="-0.499984740745262"/>
        <rFont val="Arial"/>
        <family val="2"/>
      </rPr>
      <t>C)</t>
    </r>
  </si>
  <si>
    <t>Sentrifugeringsegenskaper*:</t>
  </si>
  <si>
    <t>Hastighet (G)</t>
  </si>
  <si>
    <t>Temperatur (◦C)</t>
  </si>
  <si>
    <t>Tid (min.)</t>
  </si>
  <si>
    <t>Spesielle betingelser</t>
  </si>
  <si>
    <r>
      <t>Luftfuktighet (g/m</t>
    </r>
    <r>
      <rPr>
        <vertAlign val="superscript"/>
        <sz val="12"/>
        <color theme="3" tint="-0.499984740745262"/>
        <rFont val="Arial"/>
        <family val="2"/>
      </rPr>
      <t>3</t>
    </r>
    <r>
      <rPr>
        <sz val="12"/>
        <color theme="3" tint="-0.499984740745262"/>
        <rFont val="Arial"/>
        <family val="2"/>
      </rPr>
      <t>)</t>
    </r>
  </si>
  <si>
    <t>pH</t>
  </si>
  <si>
    <t>Bruk av tørris (bare noter hvis brukt)</t>
  </si>
  <si>
    <t>Har prøven vært frosset? Oppgi temperatur</t>
  </si>
  <si>
    <t>Andre betingelser (oppgi)</t>
  </si>
  <si>
    <t>*Dersom det er brukt dobbel sentrifugeringstid angis hastighet / tid / temperatur både for 1. og 2. sentrifugering</t>
  </si>
  <si>
    <t>Vurdering av funn og annen viktig informasjon til forsøket:</t>
  </si>
  <si>
    <t>Konklusjon:</t>
  </si>
  <si>
    <t>Ikke skriv I dette arket!</t>
  </si>
  <si>
    <t>Architect i2000SR</t>
  </si>
  <si>
    <t>Immunologisk metode</t>
  </si>
  <si>
    <t>romtemp.</t>
  </si>
  <si>
    <t>10 min.</t>
  </si>
  <si>
    <r>
      <t>20</t>
    </r>
    <r>
      <rPr>
        <sz val="12"/>
        <color theme="3" tint="-0.499984740745262"/>
        <rFont val="Calibri"/>
        <family val="2"/>
      </rPr>
      <t>°</t>
    </r>
    <r>
      <rPr>
        <sz val="12"/>
        <color theme="3" tint="-0.499984740745262"/>
        <rFont val="Arial"/>
        <family val="2"/>
      </rPr>
      <t>C</t>
    </r>
  </si>
  <si>
    <t xml:space="preserve">                                 Rita Sannes Markussen. Rita.sannes@so-hf.no </t>
  </si>
  <si>
    <t>Sykehuset Østfold Kalnes</t>
  </si>
  <si>
    <t>96 t kjøl</t>
  </si>
  <si>
    <t>120t kjøl</t>
  </si>
  <si>
    <t>Temperatur etter analysering. 2-8◦C)</t>
  </si>
  <si>
    <t xml:space="preserve"> 2-8◦C</t>
  </si>
  <si>
    <t xml:space="preserve"> </t>
  </si>
  <si>
    <t>48 t kjøl</t>
  </si>
  <si>
    <t>72 t kjøl</t>
  </si>
  <si>
    <t>1-5-TIMER</t>
  </si>
  <si>
    <t>X</t>
  </si>
  <si>
    <t>0,5-1 time</t>
  </si>
  <si>
    <t>0,5 time</t>
  </si>
  <si>
    <t>Holdbarhet i serum oppbevart på prøveglass med separatorgel og clot aktivator</t>
  </si>
  <si>
    <t>1 time</t>
  </si>
  <si>
    <t>03.11.21. til 13.11.21.</t>
  </si>
  <si>
    <t>Folat</t>
  </si>
  <si>
    <t>TSH</t>
  </si>
  <si>
    <t>FT4</t>
  </si>
  <si>
    <t>Tid 5</t>
  </si>
  <si>
    <t>144 kjøl</t>
  </si>
  <si>
    <t>aTPO</t>
  </si>
  <si>
    <t>FT3</t>
  </si>
  <si>
    <t>Ferritin</t>
  </si>
  <si>
    <t>TSH, aTPO, FT3, FT4, Ferritin og Folat</t>
  </si>
  <si>
    <t>Architect i2000SR reagens</t>
  </si>
  <si>
    <t xml:space="preserve">Vacuette 5ml serum  m/gel og clot aktivator. </t>
  </si>
  <si>
    <t>Godkjent av med.faglig. Ref. møte 20.01.2022</t>
  </si>
  <si>
    <r>
      <t>Vi godtar en holdbarhet i serum på prøverør med separatorgel og clot aktivator i 2-8°C: 4 dager på FT4 og 6 dager for FT3, TSH, aTPO, B12A, Folat og Ferritin</t>
    </r>
    <r>
      <rPr>
        <sz val="11"/>
        <rFont val="Calibri"/>
        <family val="2"/>
      </rPr>
      <t>.</t>
    </r>
  </si>
  <si>
    <t>Dato og signatur: Rita sannes Markussen 22.01.22.</t>
  </si>
  <si>
    <r>
      <t>Hensikten med studie er å se om serum som blir oppbevart på prøveglass med separatorgel  og clot aktivator er holdbare utover det leverandøren sier, &gt;24 timer i kjøleskap. Noen prøver ble tatt av ansatte og andre ble tatt rutinemessig av pasienter på sykehuset.  Når prøvene kom til laboratoriet ble de satt på track og  sentrifugert etter 30 min. Prøvene ble sentrifugert i 10 min og analysert, "Null prøven". Etter analysering gikk prøven automatisk til kjøleskap.  Etter 48 timer ble det tatt ut  0,3 ml serum av prøveglasset og  FT3, FT4, TSH, aTPO,Ferr og Folat ble analysert. Prøveglasset ble så satt tilbake i kjøleskap. Vi gjorde det samme e</t>
    </r>
    <r>
      <rPr>
        <b/>
        <sz val="11"/>
        <rFont val="Calibri"/>
        <family val="2"/>
        <scheme val="minor"/>
      </rPr>
      <t xml:space="preserve">tter 72, 96, 120 og 144 </t>
    </r>
    <r>
      <rPr>
        <b/>
        <sz val="11"/>
        <color theme="3" tint="-0.499984740745262"/>
        <rFont val="Calibri"/>
        <family val="2"/>
        <scheme val="minor"/>
      </rPr>
      <t xml:space="preserve">timer. Resultatene ble plottet i et regneark og beregnet. Biaskravene og tilatt totalfeil for FT4, FT3 og TSH er tatt fra www.biologicalvariation.eu,  og  Folat, TPOa og ferritin er  tatt fra Ricos tabell.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</si>
</sst>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
    <numFmt numFmtId="166" formatCode="_ * #,##0.000_ ;_ * \-#,##0.000_ ;_ * &quot;-&quot;??_ ;_ @_ "/>
    <numFmt numFmtId="167" formatCode="0.0"/>
    <numFmt numFmtId="168" formatCode="_ * #,##0.0_ ;_ * \-#,##0.0_ ;_ * &quot;-&quot;??_ ;_ @_ "/>
  </numFmts>
  <fonts count="39" x14ac:knownFonts="1">
    <font>
      <sz val="11"/>
      <color theme="1"/>
      <name val="Calibri"/>
      <family val="2"/>
      <scheme val="minor"/>
    </font>
    <font>
      <sz val="12"/>
      <color theme="1"/>
      <name val="Calibri"/>
      <family val="2"/>
      <scheme val="minor"/>
    </font>
    <font>
      <sz val="10"/>
      <color theme="1"/>
      <name val="Calibri"/>
      <family val="2"/>
      <scheme val="minor"/>
    </font>
    <font>
      <b/>
      <sz val="16"/>
      <color theme="1"/>
      <name val="Calibri"/>
      <family val="2"/>
      <scheme val="minor"/>
    </font>
    <font>
      <sz val="11"/>
      <color theme="1"/>
      <name val="Calibri"/>
      <family val="2"/>
      <scheme val="minor"/>
    </font>
    <font>
      <sz val="8"/>
      <color theme="1"/>
      <name val="Calibri"/>
      <family val="2"/>
      <scheme val="minor"/>
    </font>
    <font>
      <sz val="9"/>
      <color indexed="81"/>
      <name val="Tahoma"/>
      <family val="2"/>
    </font>
    <font>
      <b/>
      <sz val="9"/>
      <color indexed="81"/>
      <name val="Tahoma"/>
      <family val="2"/>
    </font>
    <font>
      <sz val="10"/>
      <color rgb="FFFF0000"/>
      <name val="Calibri"/>
      <family val="2"/>
      <scheme val="minor"/>
    </font>
    <font>
      <sz val="14"/>
      <color theme="1"/>
      <name val="Calibri"/>
      <family val="2"/>
      <scheme val="minor"/>
    </font>
    <font>
      <sz val="20"/>
      <color rgb="FF000000"/>
      <name val="Calibri"/>
      <family val="2"/>
      <scheme val="minor"/>
    </font>
    <font>
      <sz val="10"/>
      <name val="Arial"/>
      <family val="2"/>
    </font>
    <font>
      <b/>
      <sz val="10"/>
      <name val="Arial"/>
      <family val="2"/>
    </font>
    <font>
      <sz val="10"/>
      <name val="Arial"/>
      <family val="2"/>
    </font>
    <font>
      <u/>
      <sz val="10"/>
      <color indexed="12"/>
      <name val="Arial"/>
      <family val="2"/>
    </font>
    <font>
      <b/>
      <sz val="14"/>
      <color theme="1"/>
      <name val="Calibri"/>
      <family val="2"/>
      <scheme val="minor"/>
    </font>
    <font>
      <b/>
      <sz val="36"/>
      <color theme="3" tint="-0.499984740745262"/>
      <name val="Arial"/>
      <family val="2"/>
    </font>
    <font>
      <sz val="28"/>
      <color theme="3" tint="-0.499984740745262"/>
      <name val="Arial"/>
      <family val="2"/>
    </font>
    <font>
      <sz val="16"/>
      <color theme="3" tint="-0.499984740745262"/>
      <name val="Arial"/>
      <family val="2"/>
    </font>
    <font>
      <sz val="8"/>
      <color theme="3" tint="-0.499984740745262"/>
      <name val="Arial"/>
      <family val="2"/>
    </font>
    <font>
      <b/>
      <sz val="16"/>
      <color theme="3" tint="-0.499984740745262"/>
      <name val="Arial"/>
      <family val="2"/>
    </font>
    <font>
      <sz val="10"/>
      <color theme="3" tint="-0.499984740745262"/>
      <name val="Arial"/>
      <family val="2"/>
    </font>
    <font>
      <b/>
      <sz val="16"/>
      <color rgb="FFFF0000"/>
      <name val="Arial"/>
      <family val="2"/>
    </font>
    <font>
      <sz val="12"/>
      <color theme="3" tint="-0.499984740745262"/>
      <name val="Arial"/>
      <family val="2"/>
    </font>
    <font>
      <b/>
      <sz val="12"/>
      <color theme="3" tint="-0.499984740745262"/>
      <name val="Arial"/>
      <family val="2"/>
    </font>
    <font>
      <sz val="12"/>
      <color theme="3" tint="-0.499984740745262"/>
      <name val="Calibri"/>
      <family val="2"/>
    </font>
    <font>
      <vertAlign val="superscript"/>
      <sz val="12"/>
      <color theme="3" tint="-0.499984740745262"/>
      <name val="Arial"/>
      <family val="2"/>
    </font>
    <font>
      <sz val="36"/>
      <color theme="3" tint="-0.499984740745262"/>
      <name val="Arial"/>
      <family val="2"/>
    </font>
    <font>
      <sz val="10"/>
      <name val="Calibri"/>
      <family val="2"/>
      <scheme val="minor"/>
    </font>
    <font>
      <b/>
      <sz val="11"/>
      <color theme="1"/>
      <name val="Calibri"/>
      <family val="2"/>
      <scheme val="minor"/>
    </font>
    <font>
      <b/>
      <sz val="10"/>
      <color theme="1"/>
      <name val="Calibri"/>
      <family val="2"/>
      <scheme val="minor"/>
    </font>
    <font>
      <b/>
      <sz val="11"/>
      <color theme="3" tint="-0.499984740745262"/>
      <name val="Calibri"/>
      <family val="2"/>
      <scheme val="minor"/>
    </font>
    <font>
      <sz val="11"/>
      <color rgb="FFFF0000"/>
      <name val="Calibri"/>
      <family val="2"/>
      <scheme val="minor"/>
    </font>
    <font>
      <b/>
      <sz val="11"/>
      <name val="Calibri"/>
      <family val="2"/>
      <scheme val="minor"/>
    </font>
    <font>
      <sz val="10"/>
      <color rgb="FFFF0000"/>
      <name val="Arial"/>
      <family val="2"/>
    </font>
    <font>
      <b/>
      <sz val="10"/>
      <name val="Calibri"/>
      <family val="2"/>
      <scheme val="minor"/>
    </font>
    <font>
      <sz val="12"/>
      <name val="Arial"/>
      <family val="2"/>
    </font>
    <font>
      <sz val="11"/>
      <name val="Calibri"/>
      <family val="2"/>
      <scheme val="minor"/>
    </font>
    <font>
      <sz val="11"/>
      <name val="Calibri"/>
      <family val="2"/>
    </font>
  </fonts>
  <fills count="8">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
      <patternFill patternType="solid">
        <fgColor rgb="FF33CC33"/>
        <bgColor indexed="64"/>
      </patternFill>
    </fill>
    <fill>
      <patternFill patternType="solid">
        <fgColor theme="3"/>
        <bgColor indexed="64"/>
      </patternFill>
    </fill>
    <fill>
      <patternFill patternType="solid">
        <fgColor theme="3" tint="0.79998168889431442"/>
        <bgColor indexed="64"/>
      </patternFill>
    </fill>
    <fill>
      <patternFill patternType="solid">
        <fgColor theme="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thin">
        <color indexed="64"/>
      </left>
      <right style="thin">
        <color indexed="64"/>
      </right>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theme="3" tint="-0.499984740745262"/>
      </left>
      <right/>
      <top style="medium">
        <color theme="3" tint="-0.499984740745262"/>
      </top>
      <bottom/>
      <diagonal/>
    </border>
    <border>
      <left/>
      <right/>
      <top style="medium">
        <color theme="3" tint="-0.499984740745262"/>
      </top>
      <bottom/>
      <diagonal/>
    </border>
    <border>
      <left/>
      <right style="medium">
        <color theme="3" tint="-0.499984740745262"/>
      </right>
      <top style="medium">
        <color theme="3" tint="-0.499984740745262"/>
      </top>
      <bottom/>
      <diagonal/>
    </border>
    <border>
      <left style="medium">
        <color theme="3" tint="-0.499984740745262"/>
      </left>
      <right/>
      <top/>
      <bottom/>
      <diagonal/>
    </border>
    <border>
      <left/>
      <right style="medium">
        <color theme="3" tint="-0.499984740745262"/>
      </right>
      <top/>
      <bottom/>
      <diagonal/>
    </border>
    <border>
      <left style="medium">
        <color theme="3" tint="-0.499984740745262"/>
      </left>
      <right/>
      <top/>
      <bottom style="medium">
        <color theme="3" tint="-0.499984740745262"/>
      </bottom>
      <diagonal/>
    </border>
    <border>
      <left/>
      <right/>
      <top/>
      <bottom style="medium">
        <color theme="3" tint="-0.499984740745262"/>
      </bottom>
      <diagonal/>
    </border>
    <border>
      <left/>
      <right style="medium">
        <color theme="3" tint="-0.499984740745262"/>
      </right>
      <top/>
      <bottom style="medium">
        <color theme="3" tint="-0.499984740745262"/>
      </bottom>
      <diagonal/>
    </border>
  </borders>
  <cellStyleXfs count="6">
    <xf numFmtId="0" fontId="0" fillId="0" borderId="0"/>
    <xf numFmtId="9" fontId="4" fillId="0" borderId="0" applyFont="0" applyFill="0" applyBorder="0" applyAlignment="0" applyProtection="0"/>
    <xf numFmtId="164" fontId="4" fillId="0" borderId="0" applyFont="0" applyFill="0" applyBorder="0" applyAlignment="0" applyProtection="0"/>
    <xf numFmtId="0" fontId="11" fillId="0" borderId="0"/>
    <xf numFmtId="0" fontId="13" fillId="0" borderId="0"/>
    <xf numFmtId="0" fontId="14" fillId="0" borderId="0" applyNumberFormat="0" applyFill="0" applyBorder="0" applyAlignment="0" applyProtection="0">
      <alignment vertical="top"/>
      <protection locked="0"/>
    </xf>
  </cellStyleXfs>
  <cellXfs count="200">
    <xf numFmtId="0" fontId="0" fillId="0" borderId="0" xfId="0"/>
    <xf numFmtId="0" fontId="2" fillId="0" borderId="1" xfId="0" applyFont="1" applyFill="1" applyBorder="1" applyAlignment="1">
      <alignment horizontal="center" wrapText="1"/>
    </xf>
    <xf numFmtId="0" fontId="2" fillId="0" borderId="0" xfId="0" applyFont="1"/>
    <xf numFmtId="9" fontId="2" fillId="0" borderId="1" xfId="0" applyNumberFormat="1" applyFont="1" applyBorder="1" applyAlignment="1">
      <alignment vertical="center"/>
    </xf>
    <xf numFmtId="0" fontId="1" fillId="0" borderId="1" xfId="0" applyFont="1" applyBorder="1" applyAlignment="1">
      <alignment vertical="center"/>
    </xf>
    <xf numFmtId="9" fontId="2" fillId="0" borderId="1" xfId="1" applyNumberFormat="1" applyFont="1" applyBorder="1" applyAlignment="1">
      <alignment vertical="center"/>
    </xf>
    <xf numFmtId="0" fontId="2" fillId="3" borderId="1" xfId="0" applyFont="1" applyFill="1" applyBorder="1" applyAlignment="1">
      <alignment vertical="center"/>
    </xf>
    <xf numFmtId="0" fontId="5" fillId="2" borderId="1" xfId="0" applyFont="1" applyFill="1" applyBorder="1" applyAlignment="1">
      <alignment horizontal="center"/>
    </xf>
    <xf numFmtId="0" fontId="0" fillId="0" borderId="0" xfId="0" applyAlignment="1"/>
    <xf numFmtId="0" fontId="2" fillId="2" borderId="2" xfId="0" applyNumberFormat="1" applyFont="1" applyFill="1" applyBorder="1" applyAlignment="1">
      <alignment vertical="center"/>
    </xf>
    <xf numFmtId="0" fontId="0" fillId="2" borderId="0" xfId="0" applyFill="1"/>
    <xf numFmtId="0" fontId="0" fillId="0" borderId="0" xfId="0" applyAlignment="1">
      <alignment horizontal="center"/>
    </xf>
    <xf numFmtId="0" fontId="2" fillId="2" borderId="2" xfId="0" applyFont="1" applyFill="1" applyBorder="1" applyAlignment="1">
      <alignment horizontal="center"/>
    </xf>
    <xf numFmtId="0" fontId="2" fillId="2" borderId="2" xfId="0" applyFont="1" applyFill="1" applyBorder="1" applyAlignment="1">
      <alignment horizontal="center" wrapText="1"/>
    </xf>
    <xf numFmtId="0" fontId="2" fillId="2" borderId="1" xfId="0" applyFont="1" applyFill="1" applyBorder="1" applyAlignment="1">
      <alignment horizontal="center"/>
    </xf>
    <xf numFmtId="2" fontId="0" fillId="0" borderId="0" xfId="0" applyNumberFormat="1"/>
    <xf numFmtId="165" fontId="2" fillId="4" borderId="2" xfId="0" applyNumberFormat="1" applyFont="1" applyFill="1" applyBorder="1" applyAlignment="1">
      <alignment vertical="center"/>
    </xf>
    <xf numFmtId="9" fontId="2" fillId="4" borderId="2" xfId="0" applyNumberFormat="1" applyFont="1" applyFill="1" applyBorder="1" applyAlignment="1">
      <alignment vertical="center"/>
    </xf>
    <xf numFmtId="0" fontId="2" fillId="4" borderId="2" xfId="0" applyNumberFormat="1" applyFont="1" applyFill="1" applyBorder="1" applyAlignment="1">
      <alignment vertical="center"/>
    </xf>
    <xf numFmtId="165" fontId="5" fillId="0" borderId="1" xfId="1" applyNumberFormat="1" applyFont="1" applyFill="1" applyBorder="1" applyAlignment="1">
      <alignment vertical="center"/>
    </xf>
    <xf numFmtId="166" fontId="5" fillId="0" borderId="1" xfId="2" applyNumberFormat="1" applyFont="1" applyFill="1" applyBorder="1" applyAlignment="1">
      <alignment vertical="center"/>
    </xf>
    <xf numFmtId="0" fontId="0" fillId="0" borderId="0" xfId="0" applyFill="1"/>
    <xf numFmtId="0" fontId="2" fillId="3" borderId="1" xfId="0" applyFont="1" applyFill="1" applyBorder="1" applyAlignment="1">
      <alignment vertical="center" wrapText="1"/>
    </xf>
    <xf numFmtId="0" fontId="2" fillId="0" borderId="8" xfId="0" applyFont="1" applyBorder="1" applyAlignment="1">
      <alignment horizontal="center" vertical="center" wrapText="1"/>
    </xf>
    <xf numFmtId="167" fontId="13" fillId="0" borderId="10" xfId="4" applyNumberFormat="1" applyFont="1" applyBorder="1" applyAlignment="1" applyProtection="1">
      <alignment horizontal="right"/>
      <protection locked="0"/>
    </xf>
    <xf numFmtId="167" fontId="13" fillId="0" borderId="11" xfId="4" applyNumberFormat="1" applyFont="1" applyBorder="1" applyAlignment="1" applyProtection="1">
      <alignment horizontal="right"/>
      <protection locked="0"/>
    </xf>
    <xf numFmtId="167" fontId="13" fillId="0" borderId="11" xfId="4" applyNumberFormat="1" applyFont="1" applyBorder="1" applyProtection="1">
      <protection locked="0"/>
    </xf>
    <xf numFmtId="167" fontId="13" fillId="0" borderId="12" xfId="4" applyNumberFormat="1" applyFont="1" applyBorder="1" applyAlignment="1" applyProtection="1">
      <alignment horizontal="right"/>
      <protection locked="0"/>
    </xf>
    <xf numFmtId="167" fontId="13" fillId="0" borderId="9" xfId="4" applyNumberFormat="1" applyFont="1" applyBorder="1" applyAlignment="1" applyProtection="1">
      <alignment horizontal="right"/>
      <protection locked="0"/>
    </xf>
    <xf numFmtId="167" fontId="13" fillId="0" borderId="9" xfId="4" applyNumberFormat="1" applyFont="1" applyBorder="1" applyProtection="1">
      <protection locked="0"/>
    </xf>
    <xf numFmtId="0" fontId="2" fillId="0" borderId="6" xfId="0" applyFont="1" applyFill="1" applyBorder="1" applyAlignment="1">
      <alignment vertical="center" wrapText="1"/>
    </xf>
    <xf numFmtId="168" fontId="1" fillId="0" borderId="1" xfId="0" applyNumberFormat="1" applyFont="1" applyBorder="1" applyAlignment="1">
      <alignment vertical="center"/>
    </xf>
    <xf numFmtId="168" fontId="2" fillId="0" borderId="1" xfId="2" applyNumberFormat="1" applyFont="1" applyBorder="1" applyAlignment="1">
      <alignment vertical="center"/>
    </xf>
    <xf numFmtId="0" fontId="2" fillId="0" borderId="0" xfId="0" applyFont="1" applyFill="1" applyAlignment="1">
      <alignment vertical="center"/>
    </xf>
    <xf numFmtId="9" fontId="8" fillId="0" borderId="0" xfId="0" applyNumberFormat="1" applyFont="1" applyFill="1"/>
    <xf numFmtId="0" fontId="2" fillId="0" borderId="0" xfId="0" applyFont="1" applyFill="1"/>
    <xf numFmtId="0" fontId="2" fillId="5" borderId="1" xfId="0" applyFont="1" applyFill="1" applyBorder="1" applyAlignment="1">
      <alignment horizontal="center" vertical="center" wrapText="1"/>
    </xf>
    <xf numFmtId="0" fontId="2" fillId="5" borderId="1" xfId="0" applyFont="1" applyFill="1" applyBorder="1" applyAlignment="1">
      <alignment vertical="center" wrapText="1"/>
    </xf>
    <xf numFmtId="0" fontId="2" fillId="5" borderId="1" xfId="0" applyFont="1" applyFill="1" applyBorder="1" applyAlignment="1">
      <alignment vertical="center"/>
    </xf>
    <xf numFmtId="165" fontId="2" fillId="5" borderId="2" xfId="0" applyNumberFormat="1" applyFont="1" applyFill="1" applyBorder="1" applyAlignment="1">
      <alignment vertical="center"/>
    </xf>
    <xf numFmtId="165" fontId="5" fillId="5" borderId="1" xfId="1" applyNumberFormat="1" applyFont="1" applyFill="1" applyBorder="1" applyAlignment="1">
      <alignment vertical="center"/>
    </xf>
    <xf numFmtId="9" fontId="2" fillId="5" borderId="2" xfId="0" applyNumberFormat="1" applyFont="1" applyFill="1" applyBorder="1" applyAlignment="1">
      <alignment vertical="center"/>
    </xf>
    <xf numFmtId="0" fontId="2" fillId="5" borderId="2" xfId="0" applyNumberFormat="1" applyFont="1" applyFill="1" applyBorder="1" applyAlignment="1">
      <alignment vertical="center"/>
    </xf>
    <xf numFmtId="166" fontId="5" fillId="5" borderId="1" xfId="2" applyNumberFormat="1" applyFont="1" applyFill="1" applyBorder="1" applyAlignment="1">
      <alignment vertical="center"/>
    </xf>
    <xf numFmtId="0" fontId="2" fillId="5" borderId="0" xfId="0" applyFont="1" applyFill="1" applyAlignment="1">
      <alignment vertical="center"/>
    </xf>
    <xf numFmtId="9" fontId="8" fillId="5" borderId="0" xfId="0" applyNumberFormat="1" applyFont="1" applyFill="1"/>
    <xf numFmtId="0" fontId="2" fillId="5" borderId="0" xfId="0" applyFont="1" applyFill="1"/>
    <xf numFmtId="9" fontId="5" fillId="5" borderId="0" xfId="0" applyNumberFormat="1" applyFont="1" applyFill="1" applyAlignment="1">
      <alignment vertical="center"/>
    </xf>
    <xf numFmtId="165" fontId="2" fillId="5" borderId="0" xfId="0" applyNumberFormat="1" applyFont="1" applyFill="1"/>
    <xf numFmtId="2" fontId="0" fillId="5" borderId="0" xfId="0" applyNumberFormat="1" applyFill="1"/>
    <xf numFmtId="0" fontId="0" fillId="5" borderId="0" xfId="0" applyFill="1"/>
    <xf numFmtId="0" fontId="2" fillId="3" borderId="2" xfId="0" applyFont="1" applyFill="1" applyBorder="1" applyAlignment="1">
      <alignment vertical="center" wrapText="1"/>
    </xf>
    <xf numFmtId="0" fontId="2" fillId="0" borderId="6" xfId="0" applyFont="1" applyFill="1" applyBorder="1" applyAlignment="1">
      <alignment vertical="center"/>
    </xf>
    <xf numFmtId="0" fontId="2" fillId="0" borderId="1" xfId="0" applyFont="1" applyBorder="1"/>
    <xf numFmtId="0" fontId="2" fillId="0" borderId="1" xfId="0" quotePrefix="1" applyFont="1" applyBorder="1"/>
    <xf numFmtId="168" fontId="2" fillId="0" borderId="1" xfId="0" applyNumberFormat="1" applyFont="1" applyBorder="1"/>
    <xf numFmtId="9" fontId="2" fillId="0" borderId="1" xfId="1" applyFont="1" applyBorder="1"/>
    <xf numFmtId="0" fontId="2" fillId="0" borderId="1" xfId="0" applyNumberFormat="1" applyFont="1" applyBorder="1"/>
    <xf numFmtId="0" fontId="2" fillId="0" borderId="1" xfId="1" applyNumberFormat="1" applyFont="1" applyBorder="1"/>
    <xf numFmtId="0" fontId="2" fillId="0" borderId="1" xfId="2" applyNumberFormat="1" applyFont="1" applyBorder="1"/>
    <xf numFmtId="165" fontId="2" fillId="0" borderId="7" xfId="0" applyNumberFormat="1" applyFont="1" applyFill="1" applyBorder="1" applyAlignment="1">
      <alignment vertical="center"/>
    </xf>
    <xf numFmtId="165" fontId="5" fillId="0" borderId="6" xfId="1" applyNumberFormat="1" applyFont="1" applyFill="1" applyBorder="1" applyAlignment="1">
      <alignment vertical="center"/>
    </xf>
    <xf numFmtId="9" fontId="2" fillId="0" borderId="7" xfId="0" applyNumberFormat="1" applyFont="1" applyFill="1" applyBorder="1" applyAlignment="1">
      <alignment vertical="center"/>
    </xf>
    <xf numFmtId="0" fontId="2" fillId="0" borderId="7" xfId="0" applyNumberFormat="1" applyFont="1" applyFill="1" applyBorder="1" applyAlignment="1">
      <alignment vertical="center"/>
    </xf>
    <xf numFmtId="166" fontId="5" fillId="0" borderId="6" xfId="2" applyNumberFormat="1" applyFont="1" applyFill="1" applyBorder="1" applyAlignment="1">
      <alignment vertical="center"/>
    </xf>
    <xf numFmtId="0" fontId="2"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2" fillId="0" borderId="0" xfId="0" applyFont="1" applyFill="1" applyBorder="1" applyAlignment="1">
      <alignment vertical="center"/>
    </xf>
    <xf numFmtId="165" fontId="2" fillId="0" borderId="0" xfId="0" applyNumberFormat="1" applyFont="1" applyFill="1" applyBorder="1" applyAlignment="1">
      <alignment vertical="center"/>
    </xf>
    <xf numFmtId="165" fontId="5" fillId="0" borderId="0" xfId="1" applyNumberFormat="1" applyFont="1" applyFill="1" applyBorder="1" applyAlignment="1">
      <alignment vertical="center"/>
    </xf>
    <xf numFmtId="9" fontId="2" fillId="0" borderId="0" xfId="0" applyNumberFormat="1" applyFont="1" applyFill="1" applyBorder="1" applyAlignment="1">
      <alignment vertical="center"/>
    </xf>
    <xf numFmtId="0" fontId="2" fillId="0" borderId="0" xfId="0" applyNumberFormat="1" applyFont="1" applyFill="1" applyBorder="1" applyAlignment="1">
      <alignment vertical="center"/>
    </xf>
    <xf numFmtId="166" fontId="5" fillId="0" borderId="0" xfId="2" applyNumberFormat="1" applyFont="1" applyFill="1" applyBorder="1" applyAlignment="1">
      <alignment vertical="center"/>
    </xf>
    <xf numFmtId="0" fontId="0" fillId="0" borderId="0" xfId="0" applyFill="1" applyBorder="1"/>
    <xf numFmtId="0" fontId="10" fillId="0" borderId="0" xfId="0" applyFont="1" applyFill="1" applyBorder="1"/>
    <xf numFmtId="0" fontId="1" fillId="0" borderId="0" xfId="0" applyFont="1" applyFill="1" applyBorder="1"/>
    <xf numFmtId="9" fontId="2" fillId="0" borderId="0" xfId="1" applyNumberFormat="1" applyFont="1" applyFill="1" applyBorder="1" applyAlignment="1">
      <alignment vertical="center"/>
    </xf>
    <xf numFmtId="0" fontId="1" fillId="0" borderId="0" xfId="0" applyFont="1" applyFill="1" applyBorder="1" applyAlignment="1">
      <alignment vertical="center"/>
    </xf>
    <xf numFmtId="9" fontId="5" fillId="0" borderId="0" xfId="0" applyNumberFormat="1" applyFont="1" applyFill="1" applyBorder="1" applyAlignment="1">
      <alignment vertical="center"/>
    </xf>
    <xf numFmtId="0" fontId="2" fillId="0" borderId="0" xfId="0" applyFont="1" applyFill="1" applyBorder="1"/>
    <xf numFmtId="165" fontId="2" fillId="0" borderId="0" xfId="0" applyNumberFormat="1" applyFont="1" applyFill="1" applyBorder="1"/>
    <xf numFmtId="2" fontId="0" fillId="0" borderId="0" xfId="0" applyNumberFormat="1" applyFill="1" applyBorder="1"/>
    <xf numFmtId="0" fontId="2" fillId="5" borderId="0" xfId="0" applyFont="1" applyFill="1" applyBorder="1"/>
    <xf numFmtId="0" fontId="2" fillId="3" borderId="0" xfId="0" applyFont="1" applyFill="1"/>
    <xf numFmtId="0" fontId="12" fillId="3" borderId="1" xfId="3" applyFont="1" applyFill="1" applyBorder="1" applyAlignment="1" applyProtection="1">
      <alignment horizontal="right"/>
    </xf>
    <xf numFmtId="168" fontId="2" fillId="6" borderId="1" xfId="2" applyNumberFormat="1" applyFont="1" applyFill="1" applyBorder="1" applyAlignment="1">
      <alignment vertical="center"/>
    </xf>
    <xf numFmtId="9" fontId="2" fillId="6" borderId="1" xfId="1" applyNumberFormat="1" applyFont="1" applyFill="1" applyBorder="1" applyAlignment="1">
      <alignment vertical="center"/>
    </xf>
    <xf numFmtId="9" fontId="2" fillId="5" borderId="13" xfId="1" applyNumberFormat="1" applyFont="1" applyFill="1" applyBorder="1" applyAlignment="1">
      <alignment vertical="center"/>
    </xf>
    <xf numFmtId="0" fontId="1" fillId="5" borderId="13" xfId="0" applyFont="1" applyFill="1" applyBorder="1" applyAlignment="1">
      <alignment vertical="center"/>
    </xf>
    <xf numFmtId="2" fontId="2" fillId="0" borderId="1" xfId="0" applyNumberFormat="1" applyFont="1" applyBorder="1"/>
    <xf numFmtId="0" fontId="2" fillId="6" borderId="1" xfId="0" applyFont="1" applyFill="1" applyBorder="1"/>
    <xf numFmtId="168" fontId="1" fillId="6" borderId="1" xfId="0" applyNumberFormat="1" applyFont="1" applyFill="1" applyBorder="1" applyAlignment="1">
      <alignment vertical="center"/>
    </xf>
    <xf numFmtId="0" fontId="1" fillId="6" borderId="1" xfId="0" applyFont="1" applyFill="1" applyBorder="1" applyAlignment="1">
      <alignment vertical="center"/>
    </xf>
    <xf numFmtId="164" fontId="5" fillId="0" borderId="1" xfId="2" applyNumberFormat="1" applyFont="1" applyBorder="1" applyAlignment="1">
      <alignment vertical="center"/>
    </xf>
    <xf numFmtId="0" fontId="2" fillId="0" borderId="1" xfId="0" applyFont="1" applyBorder="1" applyAlignment="1">
      <alignment horizontal="center"/>
    </xf>
    <xf numFmtId="0" fontId="2" fillId="0" borderId="1" xfId="0" quotePrefix="1" applyFont="1" applyBorder="1" applyAlignment="1">
      <alignment horizontal="center"/>
    </xf>
    <xf numFmtId="164" fontId="8" fillId="0" borderId="1" xfId="2" applyFont="1" applyBorder="1"/>
    <xf numFmtId="0" fontId="2" fillId="0" borderId="1" xfId="0" applyNumberFormat="1" applyFont="1" applyBorder="1" applyAlignment="1">
      <alignment vertical="center" wrapText="1"/>
    </xf>
    <xf numFmtId="0" fontId="0" fillId="3" borderId="0" xfId="0" applyFill="1"/>
    <xf numFmtId="0" fontId="17" fillId="3" borderId="0" xfId="0" applyFont="1" applyFill="1"/>
    <xf numFmtId="0" fontId="18" fillId="7" borderId="1" xfId="0" applyFont="1" applyFill="1" applyBorder="1"/>
    <xf numFmtId="0" fontId="0" fillId="7" borderId="2" xfId="0" applyFill="1" applyBorder="1" applyAlignment="1"/>
    <xf numFmtId="0" fontId="0" fillId="7" borderId="4" xfId="0" applyFill="1" applyBorder="1" applyAlignment="1"/>
    <xf numFmtId="0" fontId="0" fillId="7" borderId="5" xfId="0" applyFill="1" applyBorder="1" applyAlignment="1"/>
    <xf numFmtId="0" fontId="19" fillId="7" borderId="1" xfId="0" applyFont="1" applyFill="1" applyBorder="1"/>
    <xf numFmtId="0" fontId="20" fillId="3" borderId="0" xfId="0" applyFont="1" applyFill="1"/>
    <xf numFmtId="0" fontId="21" fillId="3" borderId="0" xfId="0" applyFont="1" applyFill="1"/>
    <xf numFmtId="0" fontId="22" fillId="3" borderId="0" xfId="0" applyFont="1" applyFill="1"/>
    <xf numFmtId="0" fontId="23" fillId="3" borderId="0" xfId="0" applyFont="1" applyFill="1"/>
    <xf numFmtId="0" fontId="23" fillId="7" borderId="1" xfId="0" applyFont="1" applyFill="1" applyBorder="1"/>
    <xf numFmtId="0" fontId="23" fillId="3" borderId="0" xfId="0" applyFont="1" applyFill="1" applyBorder="1"/>
    <xf numFmtId="0" fontId="23" fillId="7" borderId="1" xfId="0" applyFont="1" applyFill="1" applyBorder="1" applyAlignment="1">
      <alignment horizontal="center"/>
    </xf>
    <xf numFmtId="0" fontId="23" fillId="2" borderId="1" xfId="0" applyFont="1" applyFill="1" applyBorder="1"/>
    <xf numFmtId="0" fontId="23" fillId="2" borderId="2" xfId="0" applyFont="1" applyFill="1" applyBorder="1" applyAlignment="1"/>
    <xf numFmtId="0" fontId="23" fillId="2" borderId="5" xfId="0" applyFont="1" applyFill="1" applyBorder="1" applyAlignment="1"/>
    <xf numFmtId="0" fontId="23" fillId="2" borderId="2" xfId="0" applyFont="1" applyFill="1" applyBorder="1"/>
    <xf numFmtId="0" fontId="23" fillId="2" borderId="4" xfId="0" applyFont="1" applyFill="1" applyBorder="1"/>
    <xf numFmtId="0" fontId="23" fillId="2" borderId="5" xfId="0" applyFont="1" applyFill="1" applyBorder="1"/>
    <xf numFmtId="0" fontId="24" fillId="2" borderId="1" xfId="0" applyFont="1" applyFill="1" applyBorder="1"/>
    <xf numFmtId="0" fontId="23" fillId="2" borderId="6" xfId="0" applyFont="1" applyFill="1" applyBorder="1"/>
    <xf numFmtId="0" fontId="23" fillId="7" borderId="6" xfId="0" applyFont="1" applyFill="1" applyBorder="1"/>
    <xf numFmtId="0" fontId="23" fillId="2" borderId="17" xfId="0" applyFont="1" applyFill="1" applyBorder="1"/>
    <xf numFmtId="0" fontId="23" fillId="2" borderId="18" xfId="0" applyFont="1" applyFill="1" applyBorder="1"/>
    <xf numFmtId="0" fontId="23" fillId="2" borderId="19" xfId="0" applyFont="1" applyFill="1" applyBorder="1"/>
    <xf numFmtId="0" fontId="23" fillId="2" borderId="20" xfId="0" applyFont="1" applyFill="1" applyBorder="1"/>
    <xf numFmtId="0" fontId="23" fillId="7" borderId="21" xfId="0" applyFont="1" applyFill="1" applyBorder="1"/>
    <xf numFmtId="0" fontId="23" fillId="2" borderId="22" xfId="0" applyFont="1" applyFill="1" applyBorder="1"/>
    <xf numFmtId="0" fontId="23" fillId="7" borderId="23" xfId="0" applyFont="1" applyFill="1" applyBorder="1"/>
    <xf numFmtId="0" fontId="23" fillId="7" borderId="24" xfId="0" applyFont="1" applyFill="1" applyBorder="1"/>
    <xf numFmtId="0" fontId="23" fillId="2" borderId="25" xfId="0" applyFont="1" applyFill="1" applyBorder="1"/>
    <xf numFmtId="0" fontId="17" fillId="7" borderId="26" xfId="0" applyFont="1" applyFill="1" applyBorder="1"/>
    <xf numFmtId="0" fontId="0" fillId="7" borderId="27" xfId="0" applyFill="1" applyBorder="1"/>
    <xf numFmtId="0" fontId="0" fillId="7" borderId="28" xfId="0" applyFill="1" applyBorder="1"/>
    <xf numFmtId="0" fontId="0" fillId="7" borderId="29" xfId="0" applyFill="1" applyBorder="1"/>
    <xf numFmtId="0" fontId="0" fillId="7" borderId="0" xfId="0" applyFill="1" applyBorder="1"/>
    <xf numFmtId="0" fontId="0" fillId="7" borderId="30" xfId="0" applyFill="1" applyBorder="1"/>
    <xf numFmtId="0" fontId="0" fillId="7" borderId="31" xfId="0" applyFill="1" applyBorder="1"/>
    <xf numFmtId="0" fontId="0" fillId="7" borderId="32" xfId="0" applyFill="1" applyBorder="1"/>
    <xf numFmtId="0" fontId="0" fillId="7" borderId="33" xfId="0" applyFill="1" applyBorder="1"/>
    <xf numFmtId="0" fontId="27" fillId="3" borderId="0" xfId="0" applyFont="1" applyFill="1"/>
    <xf numFmtId="0" fontId="27" fillId="7" borderId="26" xfId="0" applyFont="1" applyFill="1" applyBorder="1"/>
    <xf numFmtId="0" fontId="28" fillId="3" borderId="1" xfId="3" applyFont="1" applyFill="1" applyBorder="1" applyAlignment="1" applyProtection="1">
      <protection locked="0"/>
    </xf>
    <xf numFmtId="0" fontId="23" fillId="7" borderId="6" xfId="0" applyFont="1" applyFill="1" applyBorder="1" applyAlignment="1">
      <alignment horizontal="center"/>
    </xf>
    <xf numFmtId="0" fontId="23" fillId="2" borderId="18" xfId="0" applyFont="1" applyFill="1" applyBorder="1" applyAlignment="1">
      <alignment horizontal="center"/>
    </xf>
    <xf numFmtId="0" fontId="23" fillId="7" borderId="23" xfId="0" applyFont="1" applyFill="1" applyBorder="1" applyAlignment="1">
      <alignment horizontal="center"/>
    </xf>
    <xf numFmtId="0" fontId="23" fillId="2" borderId="25" xfId="0" applyFont="1" applyFill="1" applyBorder="1" applyAlignment="1">
      <alignment horizontal="center"/>
    </xf>
    <xf numFmtId="49" fontId="23" fillId="7" borderId="1" xfId="0" applyNumberFormat="1" applyFont="1" applyFill="1" applyBorder="1" applyAlignment="1">
      <alignment horizontal="center"/>
    </xf>
    <xf numFmtId="165" fontId="30" fillId="3" borderId="2" xfId="0" applyNumberFormat="1" applyFont="1" applyFill="1" applyBorder="1" applyAlignment="1">
      <alignment horizontal="center"/>
    </xf>
    <xf numFmtId="0" fontId="31" fillId="7" borderId="0" xfId="0" applyFont="1" applyFill="1"/>
    <xf numFmtId="2" fontId="0" fillId="2" borderId="1" xfId="0" applyNumberFormat="1" applyFill="1" applyBorder="1" applyAlignment="1">
      <alignment horizontal="center"/>
    </xf>
    <xf numFmtId="0" fontId="3" fillId="3" borderId="0" xfId="0" applyFont="1" applyFill="1" applyAlignment="1">
      <alignment horizontal="center" vertical="center"/>
    </xf>
    <xf numFmtId="0" fontId="8" fillId="0" borderId="1" xfId="0" applyFont="1" applyFill="1" applyBorder="1" applyAlignment="1">
      <alignment horizontal="center" wrapText="1"/>
    </xf>
    <xf numFmtId="0" fontId="8" fillId="0" borderId="2" xfId="0" applyFont="1" applyFill="1" applyBorder="1" applyAlignment="1">
      <alignment horizontal="center" wrapText="1"/>
    </xf>
    <xf numFmtId="2" fontId="13" fillId="3" borderId="1" xfId="4" applyNumberFormat="1" applyFont="1" applyFill="1" applyBorder="1" applyAlignment="1" applyProtection="1">
      <alignment horizontal="center"/>
      <protection locked="0"/>
    </xf>
    <xf numFmtId="2" fontId="2" fillId="3" borderId="1" xfId="0" applyNumberFormat="1" applyFont="1" applyFill="1" applyBorder="1" applyAlignment="1">
      <alignment vertical="center"/>
    </xf>
    <xf numFmtId="0" fontId="32" fillId="7" borderId="32" xfId="0" applyFont="1" applyFill="1" applyBorder="1"/>
    <xf numFmtId="0" fontId="8" fillId="0" borderId="6" xfId="0" applyFont="1" applyFill="1" applyBorder="1" applyAlignment="1">
      <alignment horizontal="center" wrapText="1"/>
    </xf>
    <xf numFmtId="2" fontId="0" fillId="2" borderId="1" xfId="0" applyNumberFormat="1" applyFill="1" applyBorder="1" applyAlignment="1">
      <alignment horizontal="center"/>
    </xf>
    <xf numFmtId="0" fontId="3" fillId="3" borderId="0" xfId="0" applyFont="1" applyFill="1" applyAlignment="1">
      <alignment horizontal="center" vertical="center"/>
    </xf>
    <xf numFmtId="2" fontId="34" fillId="3" borderId="1" xfId="4" applyNumberFormat="1" applyFont="1" applyFill="1" applyBorder="1" applyAlignment="1" applyProtection="1">
      <alignment horizontal="center"/>
      <protection locked="0"/>
    </xf>
    <xf numFmtId="167" fontId="13" fillId="3" borderId="1" xfId="4" applyNumberFormat="1" applyFont="1" applyFill="1" applyBorder="1" applyAlignment="1" applyProtection="1">
      <alignment horizontal="center"/>
      <protection locked="0"/>
    </xf>
    <xf numFmtId="167" fontId="11" fillId="3" borderId="1" xfId="4" applyNumberFormat="1" applyFont="1" applyFill="1" applyBorder="1" applyAlignment="1" applyProtection="1">
      <alignment horizontal="center"/>
      <protection locked="0"/>
    </xf>
    <xf numFmtId="2" fontId="0" fillId="2" borderId="1" xfId="0" applyNumberFormat="1" applyFill="1" applyBorder="1" applyAlignment="1">
      <alignment horizontal="center"/>
    </xf>
    <xf numFmtId="0" fontId="3" fillId="3" borderId="0" xfId="0" applyFont="1" applyFill="1" applyAlignment="1">
      <alignment horizontal="center" vertical="center"/>
    </xf>
    <xf numFmtId="2" fontId="11" fillId="3" borderId="1" xfId="4" applyNumberFormat="1" applyFont="1" applyFill="1" applyBorder="1" applyAlignment="1" applyProtection="1">
      <alignment horizontal="center"/>
      <protection locked="0"/>
    </xf>
    <xf numFmtId="167" fontId="34" fillId="3" borderId="1" xfId="4" applyNumberFormat="1" applyFont="1" applyFill="1" applyBorder="1" applyAlignment="1" applyProtection="1">
      <alignment horizontal="center"/>
      <protection locked="0"/>
    </xf>
    <xf numFmtId="165" fontId="35" fillId="3" borderId="2" xfId="0" applyNumberFormat="1" applyFont="1" applyFill="1" applyBorder="1" applyAlignment="1">
      <alignment horizontal="center"/>
    </xf>
    <xf numFmtId="0" fontId="36" fillId="7" borderId="1" xfId="0" applyFont="1" applyFill="1" applyBorder="1"/>
    <xf numFmtId="0" fontId="37" fillId="7" borderId="29" xfId="0" applyFont="1" applyFill="1" applyBorder="1"/>
    <xf numFmtId="0" fontId="37" fillId="7" borderId="0" xfId="0" applyFont="1" applyFill="1" applyBorder="1"/>
    <xf numFmtId="0" fontId="37" fillId="7" borderId="30" xfId="0" applyFont="1" applyFill="1" applyBorder="1"/>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165" fontId="29" fillId="3" borderId="2" xfId="0" applyNumberFormat="1" applyFont="1" applyFill="1" applyBorder="1" applyAlignment="1">
      <alignment horizontal="center"/>
    </xf>
    <xf numFmtId="165" fontId="29" fillId="3" borderId="5" xfId="0" applyNumberFormat="1" applyFont="1" applyFill="1" applyBorder="1" applyAlignment="1">
      <alignment horizontal="center"/>
    </xf>
    <xf numFmtId="2" fontId="0" fillId="2" borderId="1" xfId="0" applyNumberFormat="1" applyFill="1" applyBorder="1" applyAlignment="1">
      <alignment horizontal="center"/>
    </xf>
    <xf numFmtId="0" fontId="3" fillId="3" borderId="0" xfId="0" applyFont="1" applyFill="1" applyAlignment="1">
      <alignment horizontal="center" vertical="center"/>
    </xf>
    <xf numFmtId="0" fontId="3" fillId="3" borderId="3" xfId="0" applyFont="1" applyFill="1" applyBorder="1" applyAlignment="1">
      <alignment horizontal="center" vertical="center"/>
    </xf>
    <xf numFmtId="0" fontId="15" fillId="0" borderId="1" xfId="0" applyFont="1" applyBorder="1" applyAlignment="1">
      <alignment horizontal="center"/>
    </xf>
    <xf numFmtId="0" fontId="0" fillId="2" borderId="2" xfId="0" applyFill="1" applyBorder="1" applyAlignment="1">
      <alignment horizontal="center" wrapText="1"/>
    </xf>
    <xf numFmtId="0" fontId="0" fillId="2" borderId="4" xfId="0" applyFill="1" applyBorder="1" applyAlignment="1">
      <alignment horizontal="center" wrapText="1"/>
    </xf>
    <xf numFmtId="0" fontId="0" fillId="2" borderId="1" xfId="0" applyFill="1" applyBorder="1" applyAlignment="1">
      <alignment horizontal="center"/>
    </xf>
    <xf numFmtId="0" fontId="0" fillId="0" borderId="2"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2" borderId="2" xfId="0" applyFill="1" applyBorder="1" applyAlignment="1">
      <alignment horizontal="center"/>
    </xf>
    <xf numFmtId="0" fontId="0" fillId="2" borderId="5" xfId="0" applyFill="1" applyBorder="1" applyAlignment="1">
      <alignment horizontal="center"/>
    </xf>
    <xf numFmtId="165" fontId="33" fillId="3" borderId="2" xfId="0" applyNumberFormat="1" applyFont="1" applyFill="1" applyBorder="1" applyAlignment="1">
      <alignment horizontal="center"/>
    </xf>
    <xf numFmtId="165" fontId="33" fillId="3" borderId="5" xfId="0" applyNumberFormat="1" applyFont="1" applyFill="1" applyBorder="1" applyAlignment="1">
      <alignment horizontal="center"/>
    </xf>
    <xf numFmtId="0" fontId="16" fillId="3" borderId="0" xfId="0" applyFont="1" applyFill="1" applyAlignment="1">
      <alignment horizontal="center"/>
    </xf>
    <xf numFmtId="0" fontId="0" fillId="7" borderId="2" xfId="0" applyFill="1" applyBorder="1" applyAlignment="1">
      <alignment horizontal="center"/>
    </xf>
    <xf numFmtId="0" fontId="0" fillId="7" borderId="4" xfId="0" applyFill="1" applyBorder="1" applyAlignment="1">
      <alignment horizontal="center"/>
    </xf>
    <xf numFmtId="0" fontId="0" fillId="7" borderId="5" xfId="0" applyFill="1" applyBorder="1" applyAlignment="1">
      <alignment horizontal="center"/>
    </xf>
    <xf numFmtId="0" fontId="0" fillId="7" borderId="7" xfId="0" applyFill="1" applyBorder="1" applyAlignment="1">
      <alignment horizontal="center"/>
    </xf>
    <xf numFmtId="0" fontId="0" fillId="7" borderId="14" xfId="0" applyFill="1" applyBorder="1" applyAlignment="1">
      <alignment horizontal="center"/>
    </xf>
    <xf numFmtId="0" fontId="0" fillId="7" borderId="8" xfId="0" applyFill="1" applyBorder="1" applyAlignment="1">
      <alignment horizontal="center"/>
    </xf>
    <xf numFmtId="0" fontId="0" fillId="7" borderId="15" xfId="0" applyFill="1" applyBorder="1" applyAlignment="1">
      <alignment horizontal="center"/>
    </xf>
    <xf numFmtId="0" fontId="0" fillId="7" borderId="3" xfId="0" applyFill="1" applyBorder="1" applyAlignment="1">
      <alignment horizontal="center"/>
    </xf>
    <xf numFmtId="0" fontId="0" fillId="7" borderId="16" xfId="0" applyFill="1" applyBorder="1" applyAlignment="1">
      <alignment horizontal="center"/>
    </xf>
    <xf numFmtId="0" fontId="23" fillId="2" borderId="0" xfId="0" applyFont="1" applyFill="1" applyBorder="1" applyAlignment="1">
      <alignment horizontal="center"/>
    </xf>
  </cellXfs>
  <cellStyles count="6">
    <cellStyle name="Hyperkobling 2" xfId="5" xr:uid="{00000000-0005-0000-0000-000000000000}"/>
    <cellStyle name="Komma" xfId="2" builtinId="3"/>
    <cellStyle name="Normal" xfId="0" builtinId="0"/>
    <cellStyle name="Normal 2" xfId="3" xr:uid="{00000000-0005-0000-0000-000003000000}"/>
    <cellStyle name="Normal 3" xfId="4" xr:uid="{00000000-0005-0000-0000-000004000000}"/>
    <cellStyle name="Prosent" xfId="1" builtinId="5"/>
  </cellStyles>
  <dxfs count="1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0000"/>
      <color rgb="FFFFFF99"/>
      <color rgb="FF33CC33"/>
      <color rgb="FFFF0066"/>
      <color rgb="FFFF66FF"/>
      <color rgb="FF00CC99"/>
      <color rgb="FF0000FF"/>
      <color rgb="FF00FF00"/>
      <color rgb="FF00FF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nb-NO"/>
              <a:t>Relative avvik</a:t>
            </a:r>
          </a:p>
        </c:rich>
      </c:tx>
      <c:overlay val="1"/>
    </c:title>
    <c:autoTitleDeleted val="0"/>
    <c:plotArea>
      <c:layout>
        <c:manualLayout>
          <c:layoutTarget val="inner"/>
          <c:xMode val="edge"/>
          <c:yMode val="edge"/>
          <c:x val="7.7753613096785731E-2"/>
          <c:y val="6.5811258492699143E-2"/>
          <c:w val="0.71382409193047658"/>
          <c:h val="0.87463280593544213"/>
        </c:manualLayout>
      </c:layout>
      <c:lineChart>
        <c:grouping val="standard"/>
        <c:varyColors val="0"/>
        <c:ser>
          <c:idx val="0"/>
          <c:order val="0"/>
          <c:tx>
            <c:strRef>
              <c:f>'TSH '!$AG$3:$AG$4</c:f>
              <c:strCache>
                <c:ptCount val="2"/>
                <c:pt idx="0">
                  <c:v>1</c:v>
                </c:pt>
                <c:pt idx="1">
                  <c:v> 0.9 </c:v>
                </c:pt>
              </c:strCache>
            </c:strRef>
          </c:tx>
          <c:spPr>
            <a:ln>
              <a:noFill/>
            </a:ln>
          </c:spPr>
          <c:cat>
            <c:strRef>
              <c:f>'TSH '!$AF$5:$AF$11</c:f>
              <c:strCache>
                <c:ptCount val="5"/>
                <c:pt idx="0">
                  <c:v>Tid 1</c:v>
                </c:pt>
                <c:pt idx="1">
                  <c:v>Tid 2</c:v>
                </c:pt>
                <c:pt idx="2">
                  <c:v>Tid 3</c:v>
                </c:pt>
                <c:pt idx="3">
                  <c:v>Tid 4</c:v>
                </c:pt>
                <c:pt idx="4">
                  <c:v>Tid 5</c:v>
                </c:pt>
              </c:strCache>
            </c:strRef>
          </c:cat>
          <c:val>
            <c:numRef>
              <c:f>'TSH '!$AG$5:$AG$11</c:f>
              <c:numCache>
                <c:formatCode>0%</c:formatCode>
                <c:ptCount val="7"/>
                <c:pt idx="0">
                  <c:v>4.4444444444444731E-3</c:v>
                </c:pt>
                <c:pt idx="1">
                  <c:v>3.3333333333333437E-2</c:v>
                </c:pt>
                <c:pt idx="2">
                  <c:v>0</c:v>
                </c:pt>
                <c:pt idx="3">
                  <c:v>5.555555555555558E-2</c:v>
                </c:pt>
                <c:pt idx="4">
                  <c:v>7.7777777777777724E-2</c:v>
                </c:pt>
                <c:pt idx="5">
                  <c:v>0</c:v>
                </c:pt>
                <c:pt idx="6">
                  <c:v>0</c:v>
                </c:pt>
              </c:numCache>
            </c:numRef>
          </c:val>
          <c:smooth val="0"/>
          <c:extLst>
            <c:ext xmlns:c16="http://schemas.microsoft.com/office/drawing/2014/chart" uri="{C3380CC4-5D6E-409C-BE32-E72D297353CC}">
              <c16:uniqueId val="{00000000-E29A-4D59-A510-935640AC32E1}"/>
            </c:ext>
          </c:extLst>
        </c:ser>
        <c:ser>
          <c:idx val="1"/>
          <c:order val="1"/>
          <c:tx>
            <c:strRef>
              <c:f>'TSH '!$AH$3:$AH$4</c:f>
              <c:strCache>
                <c:ptCount val="2"/>
                <c:pt idx="0">
                  <c:v>2</c:v>
                </c:pt>
                <c:pt idx="1">
                  <c:v> 1.6 </c:v>
                </c:pt>
              </c:strCache>
            </c:strRef>
          </c:tx>
          <c:spPr>
            <a:ln>
              <a:noFill/>
            </a:ln>
          </c:spPr>
          <c:cat>
            <c:strRef>
              <c:f>'TSH '!$AF$5:$AF$11</c:f>
              <c:strCache>
                <c:ptCount val="5"/>
                <c:pt idx="0">
                  <c:v>Tid 1</c:v>
                </c:pt>
                <c:pt idx="1">
                  <c:v>Tid 2</c:v>
                </c:pt>
                <c:pt idx="2">
                  <c:v>Tid 3</c:v>
                </c:pt>
                <c:pt idx="3">
                  <c:v>Tid 4</c:v>
                </c:pt>
                <c:pt idx="4">
                  <c:v>Tid 5</c:v>
                </c:pt>
              </c:strCache>
            </c:strRef>
          </c:cat>
          <c:val>
            <c:numRef>
              <c:f>'TSH '!$AH$5:$AH$11</c:f>
              <c:numCache>
                <c:formatCode>0%</c:formatCode>
                <c:ptCount val="7"/>
                <c:pt idx="0">
                  <c:v>4.1290322580645133E-2</c:v>
                </c:pt>
                <c:pt idx="1">
                  <c:v>3.8709677419354938E-2</c:v>
                </c:pt>
                <c:pt idx="2">
                  <c:v>7.7419354838709653E-2</c:v>
                </c:pt>
                <c:pt idx="3">
                  <c:v>6.4516129032258007E-2</c:v>
                </c:pt>
                <c:pt idx="4">
                  <c:v>8.3870967741935365E-2</c:v>
                </c:pt>
                <c:pt idx="5">
                  <c:v>0</c:v>
                </c:pt>
                <c:pt idx="6">
                  <c:v>0</c:v>
                </c:pt>
              </c:numCache>
            </c:numRef>
          </c:val>
          <c:smooth val="0"/>
          <c:extLst>
            <c:ext xmlns:c16="http://schemas.microsoft.com/office/drawing/2014/chart" uri="{C3380CC4-5D6E-409C-BE32-E72D297353CC}">
              <c16:uniqueId val="{00000001-E29A-4D59-A510-935640AC32E1}"/>
            </c:ext>
          </c:extLst>
        </c:ser>
        <c:ser>
          <c:idx val="2"/>
          <c:order val="2"/>
          <c:tx>
            <c:strRef>
              <c:f>'TSH '!$AI$3:$AI$4</c:f>
              <c:strCache>
                <c:ptCount val="2"/>
                <c:pt idx="0">
                  <c:v>3</c:v>
                </c:pt>
                <c:pt idx="1">
                  <c:v> 0.7 </c:v>
                </c:pt>
              </c:strCache>
            </c:strRef>
          </c:tx>
          <c:spPr>
            <a:ln>
              <a:noFill/>
            </a:ln>
          </c:spPr>
          <c:cat>
            <c:strRef>
              <c:f>'TSH '!$AF$5:$AF$11</c:f>
              <c:strCache>
                <c:ptCount val="5"/>
                <c:pt idx="0">
                  <c:v>Tid 1</c:v>
                </c:pt>
                <c:pt idx="1">
                  <c:v>Tid 2</c:v>
                </c:pt>
                <c:pt idx="2">
                  <c:v>Tid 3</c:v>
                </c:pt>
                <c:pt idx="3">
                  <c:v>Tid 4</c:v>
                </c:pt>
                <c:pt idx="4">
                  <c:v>Tid 5</c:v>
                </c:pt>
              </c:strCache>
            </c:strRef>
          </c:cat>
          <c:val>
            <c:numRef>
              <c:f>'TSH '!$AI$5:$AI$11</c:f>
              <c:numCache>
                <c:formatCode>0%</c:formatCode>
                <c:ptCount val="7"/>
                <c:pt idx="0">
                  <c:v>1.8840579710144967E-2</c:v>
                </c:pt>
                <c:pt idx="1">
                  <c:v>1.449275362318847E-2</c:v>
                </c:pt>
                <c:pt idx="2">
                  <c:v>-4.3478260869565077E-2</c:v>
                </c:pt>
                <c:pt idx="3">
                  <c:v>1.449275362318847E-2</c:v>
                </c:pt>
                <c:pt idx="4">
                  <c:v>0</c:v>
                </c:pt>
                <c:pt idx="5">
                  <c:v>0</c:v>
                </c:pt>
                <c:pt idx="6">
                  <c:v>0</c:v>
                </c:pt>
              </c:numCache>
            </c:numRef>
          </c:val>
          <c:smooth val="0"/>
          <c:extLst>
            <c:ext xmlns:c16="http://schemas.microsoft.com/office/drawing/2014/chart" uri="{C3380CC4-5D6E-409C-BE32-E72D297353CC}">
              <c16:uniqueId val="{00000002-E29A-4D59-A510-935640AC32E1}"/>
            </c:ext>
          </c:extLst>
        </c:ser>
        <c:ser>
          <c:idx val="3"/>
          <c:order val="3"/>
          <c:tx>
            <c:strRef>
              <c:f>'TSH '!$AJ$3:$AJ$4</c:f>
              <c:strCache>
                <c:ptCount val="2"/>
                <c:pt idx="0">
                  <c:v>4</c:v>
                </c:pt>
                <c:pt idx="1">
                  <c:v> 1.1 </c:v>
                </c:pt>
              </c:strCache>
            </c:strRef>
          </c:tx>
          <c:spPr>
            <a:ln>
              <a:noFill/>
            </a:ln>
          </c:spPr>
          <c:cat>
            <c:strRef>
              <c:f>'TSH '!$AF$5:$AF$11</c:f>
              <c:strCache>
                <c:ptCount val="5"/>
                <c:pt idx="0">
                  <c:v>Tid 1</c:v>
                </c:pt>
                <c:pt idx="1">
                  <c:v>Tid 2</c:v>
                </c:pt>
                <c:pt idx="2">
                  <c:v>Tid 3</c:v>
                </c:pt>
                <c:pt idx="3">
                  <c:v>Tid 4</c:v>
                </c:pt>
                <c:pt idx="4">
                  <c:v>Tid 5</c:v>
                </c:pt>
              </c:strCache>
            </c:strRef>
          </c:cat>
          <c:val>
            <c:numRef>
              <c:f>'TSH '!$AJ$5:$AJ$11</c:f>
              <c:numCache>
                <c:formatCode>0%</c:formatCode>
                <c:ptCount val="7"/>
                <c:pt idx="0">
                  <c:v>-5.5045871559633586E-3</c:v>
                </c:pt>
                <c:pt idx="1">
                  <c:v>9.1743119266054496E-3</c:v>
                </c:pt>
                <c:pt idx="2">
                  <c:v>-0.11009174311926617</c:v>
                </c:pt>
                <c:pt idx="3">
                  <c:v>9.1743119266054496E-3</c:v>
                </c:pt>
                <c:pt idx="4">
                  <c:v>4.5871559633027248E-2</c:v>
                </c:pt>
                <c:pt idx="5">
                  <c:v>0</c:v>
                </c:pt>
                <c:pt idx="6">
                  <c:v>0</c:v>
                </c:pt>
              </c:numCache>
            </c:numRef>
          </c:val>
          <c:smooth val="0"/>
          <c:extLst>
            <c:ext xmlns:c16="http://schemas.microsoft.com/office/drawing/2014/chart" uri="{C3380CC4-5D6E-409C-BE32-E72D297353CC}">
              <c16:uniqueId val="{00000003-E29A-4D59-A510-935640AC32E1}"/>
            </c:ext>
          </c:extLst>
        </c:ser>
        <c:ser>
          <c:idx val="4"/>
          <c:order val="4"/>
          <c:tx>
            <c:strRef>
              <c:f>'TSH '!$AK$3:$AK$4</c:f>
              <c:strCache>
                <c:ptCount val="2"/>
                <c:pt idx="0">
                  <c:v>5</c:v>
                </c:pt>
                <c:pt idx="1">
                  <c:v> 2.0 </c:v>
                </c:pt>
              </c:strCache>
            </c:strRef>
          </c:tx>
          <c:spPr>
            <a:ln>
              <a:noFill/>
            </a:ln>
          </c:spPr>
          <c:cat>
            <c:strRef>
              <c:f>'TSH '!$AF$5:$AF$11</c:f>
              <c:strCache>
                <c:ptCount val="5"/>
                <c:pt idx="0">
                  <c:v>Tid 1</c:v>
                </c:pt>
                <c:pt idx="1">
                  <c:v>Tid 2</c:v>
                </c:pt>
                <c:pt idx="2">
                  <c:v>Tid 3</c:v>
                </c:pt>
                <c:pt idx="3">
                  <c:v>Tid 4</c:v>
                </c:pt>
                <c:pt idx="4">
                  <c:v>Tid 5</c:v>
                </c:pt>
              </c:strCache>
            </c:strRef>
          </c:cat>
          <c:val>
            <c:numRef>
              <c:f>'TSH '!$AK$5:$AK$11</c:f>
              <c:numCache>
                <c:formatCode>0%</c:formatCode>
                <c:ptCount val="7"/>
                <c:pt idx="0">
                  <c:v>5.0999999999999934E-2</c:v>
                </c:pt>
                <c:pt idx="1">
                  <c:v>3.499999999999992E-2</c:v>
                </c:pt>
                <c:pt idx="2">
                  <c:v>2.4999999999999911E-2</c:v>
                </c:pt>
                <c:pt idx="3">
                  <c:v>5.0000000000000044E-2</c:v>
                </c:pt>
                <c:pt idx="4">
                  <c:v>-0.12</c:v>
                </c:pt>
                <c:pt idx="5">
                  <c:v>0</c:v>
                </c:pt>
                <c:pt idx="6">
                  <c:v>0</c:v>
                </c:pt>
              </c:numCache>
            </c:numRef>
          </c:val>
          <c:smooth val="0"/>
          <c:extLst>
            <c:ext xmlns:c16="http://schemas.microsoft.com/office/drawing/2014/chart" uri="{C3380CC4-5D6E-409C-BE32-E72D297353CC}">
              <c16:uniqueId val="{00000004-E29A-4D59-A510-935640AC32E1}"/>
            </c:ext>
          </c:extLst>
        </c:ser>
        <c:ser>
          <c:idx val="5"/>
          <c:order val="5"/>
          <c:tx>
            <c:strRef>
              <c:f>'TSH '!$AL$3:$AL$4</c:f>
              <c:strCache>
                <c:ptCount val="2"/>
                <c:pt idx="0">
                  <c:v>6</c:v>
                </c:pt>
                <c:pt idx="1">
                  <c:v> 2.9 </c:v>
                </c:pt>
              </c:strCache>
            </c:strRef>
          </c:tx>
          <c:spPr>
            <a:ln>
              <a:noFill/>
            </a:ln>
          </c:spPr>
          <c:cat>
            <c:strRef>
              <c:f>'TSH '!$AF$5:$AF$11</c:f>
              <c:strCache>
                <c:ptCount val="5"/>
                <c:pt idx="0">
                  <c:v>Tid 1</c:v>
                </c:pt>
                <c:pt idx="1">
                  <c:v>Tid 2</c:v>
                </c:pt>
                <c:pt idx="2">
                  <c:v>Tid 3</c:v>
                </c:pt>
                <c:pt idx="3">
                  <c:v>Tid 4</c:v>
                </c:pt>
                <c:pt idx="4">
                  <c:v>Tid 5</c:v>
                </c:pt>
              </c:strCache>
            </c:strRef>
          </c:cat>
          <c:val>
            <c:numRef>
              <c:f>'TSH '!$AL$5:$AL$11</c:f>
              <c:numCache>
                <c:formatCode>0%</c:formatCode>
                <c:ptCount val="7"/>
                <c:pt idx="0">
                  <c:v>2.4482758620689715E-2</c:v>
                </c:pt>
                <c:pt idx="1">
                  <c:v>1.0344827586207028E-2</c:v>
                </c:pt>
                <c:pt idx="2">
                  <c:v>0</c:v>
                </c:pt>
                <c:pt idx="3">
                  <c:v>6.8965517241379448E-2</c:v>
                </c:pt>
                <c:pt idx="4">
                  <c:v>1.379310344827589E-2</c:v>
                </c:pt>
                <c:pt idx="5">
                  <c:v>0</c:v>
                </c:pt>
                <c:pt idx="6">
                  <c:v>0</c:v>
                </c:pt>
              </c:numCache>
            </c:numRef>
          </c:val>
          <c:smooth val="0"/>
          <c:extLst>
            <c:ext xmlns:c16="http://schemas.microsoft.com/office/drawing/2014/chart" uri="{C3380CC4-5D6E-409C-BE32-E72D297353CC}">
              <c16:uniqueId val="{00000005-E29A-4D59-A510-935640AC32E1}"/>
            </c:ext>
          </c:extLst>
        </c:ser>
        <c:ser>
          <c:idx val="6"/>
          <c:order val="6"/>
          <c:tx>
            <c:strRef>
              <c:f>'TSH '!$AM$3:$AM$4</c:f>
              <c:strCache>
                <c:ptCount val="2"/>
                <c:pt idx="0">
                  <c:v>7</c:v>
                </c:pt>
                <c:pt idx="1">
                  <c:v> 3.2 </c:v>
                </c:pt>
              </c:strCache>
            </c:strRef>
          </c:tx>
          <c:spPr>
            <a:ln>
              <a:noFill/>
            </a:ln>
          </c:spPr>
          <c:cat>
            <c:strRef>
              <c:f>'TSH '!$AF$5:$AF$11</c:f>
              <c:strCache>
                <c:ptCount val="5"/>
                <c:pt idx="0">
                  <c:v>Tid 1</c:v>
                </c:pt>
                <c:pt idx="1">
                  <c:v>Tid 2</c:v>
                </c:pt>
                <c:pt idx="2">
                  <c:v>Tid 3</c:v>
                </c:pt>
                <c:pt idx="3">
                  <c:v>Tid 4</c:v>
                </c:pt>
                <c:pt idx="4">
                  <c:v>Tid 5</c:v>
                </c:pt>
              </c:strCache>
            </c:strRef>
          </c:cat>
          <c:val>
            <c:numRef>
              <c:f>'TSH '!$AM$5:$AM$11</c:f>
              <c:numCache>
                <c:formatCode>0%</c:formatCode>
                <c:ptCount val="7"/>
                <c:pt idx="0">
                  <c:v>2.4687499999999973E-2</c:v>
                </c:pt>
                <c:pt idx="1">
                  <c:v>7.1874999999999911E-2</c:v>
                </c:pt>
                <c:pt idx="2">
                  <c:v>0</c:v>
                </c:pt>
                <c:pt idx="3">
                  <c:v>4.9999999999999822E-2</c:v>
                </c:pt>
                <c:pt idx="4">
                  <c:v>2.8124999999999956E-2</c:v>
                </c:pt>
                <c:pt idx="5">
                  <c:v>0</c:v>
                </c:pt>
                <c:pt idx="6">
                  <c:v>0</c:v>
                </c:pt>
              </c:numCache>
            </c:numRef>
          </c:val>
          <c:smooth val="0"/>
          <c:extLst>
            <c:ext xmlns:c16="http://schemas.microsoft.com/office/drawing/2014/chart" uri="{C3380CC4-5D6E-409C-BE32-E72D297353CC}">
              <c16:uniqueId val="{00000006-E29A-4D59-A510-935640AC32E1}"/>
            </c:ext>
          </c:extLst>
        </c:ser>
        <c:ser>
          <c:idx val="7"/>
          <c:order val="7"/>
          <c:tx>
            <c:strRef>
              <c:f>'TSH '!$AN$3:$AN$4</c:f>
              <c:strCache>
                <c:ptCount val="2"/>
                <c:pt idx="0">
                  <c:v>8</c:v>
                </c:pt>
                <c:pt idx="1">
                  <c:v> 2.3 </c:v>
                </c:pt>
              </c:strCache>
            </c:strRef>
          </c:tx>
          <c:spPr>
            <a:ln w="28575">
              <a:noFill/>
            </a:ln>
          </c:spPr>
          <c:cat>
            <c:strRef>
              <c:f>'TSH '!$AF$5:$AF$11</c:f>
              <c:strCache>
                <c:ptCount val="5"/>
                <c:pt idx="0">
                  <c:v>Tid 1</c:v>
                </c:pt>
                <c:pt idx="1">
                  <c:v>Tid 2</c:v>
                </c:pt>
                <c:pt idx="2">
                  <c:v>Tid 3</c:v>
                </c:pt>
                <c:pt idx="3">
                  <c:v>Tid 4</c:v>
                </c:pt>
                <c:pt idx="4">
                  <c:v>Tid 5</c:v>
                </c:pt>
              </c:strCache>
            </c:strRef>
          </c:cat>
          <c:val>
            <c:numRef>
              <c:f>'TSH '!$AN$5:$AN$11</c:f>
              <c:numCache>
                <c:formatCode>0%</c:formatCode>
                <c:ptCount val="7"/>
                <c:pt idx="0">
                  <c:v>8.8888888888889461E-3</c:v>
                </c:pt>
                <c:pt idx="1">
                  <c:v>4.0000000000000036E-2</c:v>
                </c:pt>
                <c:pt idx="2">
                  <c:v>1.7777777777777892E-2</c:v>
                </c:pt>
                <c:pt idx="3">
                  <c:v>0</c:v>
                </c:pt>
                <c:pt idx="4">
                  <c:v>0</c:v>
                </c:pt>
                <c:pt idx="5">
                  <c:v>0</c:v>
                </c:pt>
                <c:pt idx="6">
                  <c:v>0</c:v>
                </c:pt>
              </c:numCache>
            </c:numRef>
          </c:val>
          <c:smooth val="0"/>
          <c:extLst>
            <c:ext xmlns:c16="http://schemas.microsoft.com/office/drawing/2014/chart" uri="{C3380CC4-5D6E-409C-BE32-E72D297353CC}">
              <c16:uniqueId val="{00000007-E29A-4D59-A510-935640AC32E1}"/>
            </c:ext>
          </c:extLst>
        </c:ser>
        <c:ser>
          <c:idx val="8"/>
          <c:order val="8"/>
          <c:tx>
            <c:strRef>
              <c:f>'TSH '!$AO$3:$AO$4</c:f>
              <c:strCache>
                <c:ptCount val="2"/>
                <c:pt idx="0">
                  <c:v>9</c:v>
                </c:pt>
                <c:pt idx="1">
                  <c:v> 1.6 </c:v>
                </c:pt>
              </c:strCache>
            </c:strRef>
          </c:tx>
          <c:spPr>
            <a:ln w="28575">
              <a:noFill/>
            </a:ln>
          </c:spPr>
          <c:cat>
            <c:strRef>
              <c:f>'TSH '!$AF$5:$AF$11</c:f>
              <c:strCache>
                <c:ptCount val="5"/>
                <c:pt idx="0">
                  <c:v>Tid 1</c:v>
                </c:pt>
                <c:pt idx="1">
                  <c:v>Tid 2</c:v>
                </c:pt>
                <c:pt idx="2">
                  <c:v>Tid 3</c:v>
                </c:pt>
                <c:pt idx="3">
                  <c:v>Tid 4</c:v>
                </c:pt>
                <c:pt idx="4">
                  <c:v>Tid 5</c:v>
                </c:pt>
              </c:strCache>
            </c:strRef>
          </c:cat>
          <c:val>
            <c:numRef>
              <c:f>'TSH '!$AO$5:$AO$11</c:f>
              <c:numCache>
                <c:formatCode>0%</c:formatCode>
                <c:ptCount val="7"/>
                <c:pt idx="0">
                  <c:v>2.4390243902439046E-2</c:v>
                </c:pt>
                <c:pt idx="1">
                  <c:v>3.0487804878048808E-2</c:v>
                </c:pt>
                <c:pt idx="2">
                  <c:v>1.8292682926829285E-2</c:v>
                </c:pt>
                <c:pt idx="3">
                  <c:v>0</c:v>
                </c:pt>
                <c:pt idx="4">
                  <c:v>0</c:v>
                </c:pt>
                <c:pt idx="5">
                  <c:v>0</c:v>
                </c:pt>
                <c:pt idx="6">
                  <c:v>0</c:v>
                </c:pt>
              </c:numCache>
            </c:numRef>
          </c:val>
          <c:smooth val="0"/>
          <c:extLst>
            <c:ext xmlns:c16="http://schemas.microsoft.com/office/drawing/2014/chart" uri="{C3380CC4-5D6E-409C-BE32-E72D297353CC}">
              <c16:uniqueId val="{00000008-E29A-4D59-A510-935640AC32E1}"/>
            </c:ext>
          </c:extLst>
        </c:ser>
        <c:ser>
          <c:idx val="9"/>
          <c:order val="9"/>
          <c:tx>
            <c:strRef>
              <c:f>'TSH '!$AP$3:$AP$4</c:f>
              <c:strCache>
                <c:ptCount val="2"/>
                <c:pt idx="0">
                  <c:v>10</c:v>
                </c:pt>
                <c:pt idx="1">
                  <c:v> 1.0 </c:v>
                </c:pt>
              </c:strCache>
            </c:strRef>
          </c:tx>
          <c:spPr>
            <a:ln w="28575">
              <a:noFill/>
            </a:ln>
          </c:spPr>
          <c:cat>
            <c:strRef>
              <c:f>'TSH '!$AF$5:$AF$11</c:f>
              <c:strCache>
                <c:ptCount val="5"/>
                <c:pt idx="0">
                  <c:v>Tid 1</c:v>
                </c:pt>
                <c:pt idx="1">
                  <c:v>Tid 2</c:v>
                </c:pt>
                <c:pt idx="2">
                  <c:v>Tid 3</c:v>
                </c:pt>
                <c:pt idx="3">
                  <c:v>Tid 4</c:v>
                </c:pt>
                <c:pt idx="4">
                  <c:v>Tid 5</c:v>
                </c:pt>
              </c:strCache>
            </c:strRef>
          </c:cat>
          <c:val>
            <c:numRef>
              <c:f>'TSH '!$AP$5:$AP$11</c:f>
              <c:numCache>
                <c:formatCode>0%</c:formatCode>
                <c:ptCount val="7"/>
                <c:pt idx="0">
                  <c:v>1.9417475728155331E-2</c:v>
                </c:pt>
                <c:pt idx="1">
                  <c:v>2.9126213592232997E-2</c:v>
                </c:pt>
                <c:pt idx="2">
                  <c:v>2.9126213592232997E-2</c:v>
                </c:pt>
                <c:pt idx="3">
                  <c:v>9.7087378640776656E-3</c:v>
                </c:pt>
                <c:pt idx="4">
                  <c:v>-3.8834951456310662E-2</c:v>
                </c:pt>
                <c:pt idx="5">
                  <c:v>0</c:v>
                </c:pt>
                <c:pt idx="6">
                  <c:v>0</c:v>
                </c:pt>
              </c:numCache>
            </c:numRef>
          </c:val>
          <c:smooth val="0"/>
          <c:extLst>
            <c:ext xmlns:c16="http://schemas.microsoft.com/office/drawing/2014/chart" uri="{C3380CC4-5D6E-409C-BE32-E72D297353CC}">
              <c16:uniqueId val="{00000009-E29A-4D59-A510-935640AC32E1}"/>
            </c:ext>
          </c:extLst>
        </c:ser>
        <c:ser>
          <c:idx val="10"/>
          <c:order val="10"/>
          <c:tx>
            <c:strRef>
              <c:f>'TSH '!$AQ$3:$AQ$4</c:f>
              <c:strCache>
                <c:ptCount val="2"/>
                <c:pt idx="0">
                  <c:v>11</c:v>
                </c:pt>
                <c:pt idx="1">
                  <c:v> 0.3 </c:v>
                </c:pt>
              </c:strCache>
            </c:strRef>
          </c:tx>
          <c:spPr>
            <a:ln w="28575">
              <a:noFill/>
            </a:ln>
          </c:spPr>
          <c:cat>
            <c:strRef>
              <c:f>'TSH '!$AF$5:$AF$11</c:f>
              <c:strCache>
                <c:ptCount val="5"/>
                <c:pt idx="0">
                  <c:v>Tid 1</c:v>
                </c:pt>
                <c:pt idx="1">
                  <c:v>Tid 2</c:v>
                </c:pt>
                <c:pt idx="2">
                  <c:v>Tid 3</c:v>
                </c:pt>
                <c:pt idx="3">
                  <c:v>Tid 4</c:v>
                </c:pt>
                <c:pt idx="4">
                  <c:v>Tid 5</c:v>
                </c:pt>
              </c:strCache>
            </c:strRef>
          </c:cat>
          <c:val>
            <c:numRef>
              <c:f>'TSH '!$AQ$5:$AQ$11</c:f>
              <c:numCache>
                <c:formatCode>0%</c:formatCode>
                <c:ptCount val="7"/>
                <c:pt idx="0">
                  <c:v>0</c:v>
                </c:pt>
                <c:pt idx="1">
                  <c:v>0</c:v>
                </c:pt>
                <c:pt idx="2">
                  <c:v>0</c:v>
                </c:pt>
                <c:pt idx="3">
                  <c:v>-3.5714285714285698E-2</c:v>
                </c:pt>
                <c:pt idx="4">
                  <c:v>0</c:v>
                </c:pt>
                <c:pt idx="5">
                  <c:v>0</c:v>
                </c:pt>
                <c:pt idx="6">
                  <c:v>0</c:v>
                </c:pt>
              </c:numCache>
            </c:numRef>
          </c:val>
          <c:smooth val="0"/>
          <c:extLst>
            <c:ext xmlns:c16="http://schemas.microsoft.com/office/drawing/2014/chart" uri="{C3380CC4-5D6E-409C-BE32-E72D297353CC}">
              <c16:uniqueId val="{0000000A-E29A-4D59-A510-935640AC32E1}"/>
            </c:ext>
          </c:extLst>
        </c:ser>
        <c:ser>
          <c:idx val="11"/>
          <c:order val="11"/>
          <c:tx>
            <c:strRef>
              <c:f>'TSH '!$AR$3:$AR$4</c:f>
              <c:strCache>
                <c:ptCount val="2"/>
                <c:pt idx="0">
                  <c:v>12</c:v>
                </c:pt>
                <c:pt idx="1">
                  <c:v> 0.8 </c:v>
                </c:pt>
              </c:strCache>
            </c:strRef>
          </c:tx>
          <c:spPr>
            <a:ln w="28575">
              <a:noFill/>
            </a:ln>
          </c:spPr>
          <c:cat>
            <c:strRef>
              <c:f>'TSH '!$AF$5:$AF$11</c:f>
              <c:strCache>
                <c:ptCount val="5"/>
                <c:pt idx="0">
                  <c:v>Tid 1</c:v>
                </c:pt>
                <c:pt idx="1">
                  <c:v>Tid 2</c:v>
                </c:pt>
                <c:pt idx="2">
                  <c:v>Tid 3</c:v>
                </c:pt>
                <c:pt idx="3">
                  <c:v>Tid 4</c:v>
                </c:pt>
                <c:pt idx="4">
                  <c:v>Tid 5</c:v>
                </c:pt>
              </c:strCache>
            </c:strRef>
          </c:cat>
          <c:val>
            <c:numRef>
              <c:f>'TSH '!$AR$5:$AR$11</c:f>
              <c:numCache>
                <c:formatCode>0%</c:formatCode>
                <c:ptCount val="7"/>
                <c:pt idx="0">
                  <c:v>2.5974025974025983E-2</c:v>
                </c:pt>
                <c:pt idx="1">
                  <c:v>3.8961038961039085E-2</c:v>
                </c:pt>
                <c:pt idx="2">
                  <c:v>0</c:v>
                </c:pt>
                <c:pt idx="3">
                  <c:v>3.8961038961039085E-2</c:v>
                </c:pt>
                <c:pt idx="4">
                  <c:v>0</c:v>
                </c:pt>
                <c:pt idx="5">
                  <c:v>0</c:v>
                </c:pt>
                <c:pt idx="6">
                  <c:v>0</c:v>
                </c:pt>
              </c:numCache>
            </c:numRef>
          </c:val>
          <c:smooth val="0"/>
          <c:extLst>
            <c:ext xmlns:c16="http://schemas.microsoft.com/office/drawing/2014/chart" uri="{C3380CC4-5D6E-409C-BE32-E72D297353CC}">
              <c16:uniqueId val="{0000000B-E29A-4D59-A510-935640AC32E1}"/>
            </c:ext>
          </c:extLst>
        </c:ser>
        <c:ser>
          <c:idx val="12"/>
          <c:order val="12"/>
          <c:tx>
            <c:strRef>
              <c:f>'TSH '!$AS$3:$AS$4</c:f>
              <c:strCache>
                <c:ptCount val="2"/>
                <c:pt idx="0">
                  <c:v>13</c:v>
                </c:pt>
                <c:pt idx="1">
                  <c:v> 3.6 </c:v>
                </c:pt>
              </c:strCache>
            </c:strRef>
          </c:tx>
          <c:spPr>
            <a:ln w="28575">
              <a:noFill/>
            </a:ln>
          </c:spPr>
          <c:cat>
            <c:strRef>
              <c:f>'TSH '!$AF$5:$AF$11</c:f>
              <c:strCache>
                <c:ptCount val="5"/>
                <c:pt idx="0">
                  <c:v>Tid 1</c:v>
                </c:pt>
                <c:pt idx="1">
                  <c:v>Tid 2</c:v>
                </c:pt>
                <c:pt idx="2">
                  <c:v>Tid 3</c:v>
                </c:pt>
                <c:pt idx="3">
                  <c:v>Tid 4</c:v>
                </c:pt>
                <c:pt idx="4">
                  <c:v>Tid 5</c:v>
                </c:pt>
              </c:strCache>
            </c:strRef>
          </c:cat>
          <c:val>
            <c:numRef>
              <c:f>'TSH '!$AS$5:$AS$11</c:f>
              <c:numCache>
                <c:formatCode>0%</c:formatCode>
                <c:ptCount val="7"/>
                <c:pt idx="0">
                  <c:v>5.6022408963585235E-3</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C-E29A-4D59-A510-935640AC32E1}"/>
            </c:ext>
          </c:extLst>
        </c:ser>
        <c:ser>
          <c:idx val="13"/>
          <c:order val="13"/>
          <c:tx>
            <c:strRef>
              <c:f>'TSH '!$AT$3:$AT$4</c:f>
              <c:strCache>
                <c:ptCount val="2"/>
                <c:pt idx="0">
                  <c:v>14</c:v>
                </c:pt>
                <c:pt idx="1">
                  <c:v> -   </c:v>
                </c:pt>
              </c:strCache>
            </c:strRef>
          </c:tx>
          <c:spPr>
            <a:ln w="28575">
              <a:noFill/>
            </a:ln>
          </c:spPr>
          <c:cat>
            <c:strRef>
              <c:f>'TSH '!$AF$5:$AF$11</c:f>
              <c:strCache>
                <c:ptCount val="5"/>
                <c:pt idx="0">
                  <c:v>Tid 1</c:v>
                </c:pt>
                <c:pt idx="1">
                  <c:v>Tid 2</c:v>
                </c:pt>
                <c:pt idx="2">
                  <c:v>Tid 3</c:v>
                </c:pt>
                <c:pt idx="3">
                  <c:v>Tid 4</c:v>
                </c:pt>
                <c:pt idx="4">
                  <c:v>Tid 5</c:v>
                </c:pt>
              </c:strCache>
            </c:strRef>
          </c:cat>
          <c:val>
            <c:numRef>
              <c:f>'TSH '!$AT$5:$AT$11</c:f>
              <c:numCache>
                <c:formatCode>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D-E29A-4D59-A510-935640AC32E1}"/>
            </c:ext>
          </c:extLst>
        </c:ser>
        <c:ser>
          <c:idx val="14"/>
          <c:order val="14"/>
          <c:tx>
            <c:strRef>
              <c:f>'TSH '!$AU$3:$AU$4</c:f>
              <c:strCache>
                <c:ptCount val="2"/>
                <c:pt idx="0">
                  <c:v>15</c:v>
                </c:pt>
                <c:pt idx="1">
                  <c:v> -   </c:v>
                </c:pt>
              </c:strCache>
            </c:strRef>
          </c:tx>
          <c:spPr>
            <a:ln w="28575">
              <a:noFill/>
            </a:ln>
          </c:spPr>
          <c:cat>
            <c:strRef>
              <c:f>'TSH '!$AF$5:$AF$11</c:f>
              <c:strCache>
                <c:ptCount val="5"/>
                <c:pt idx="0">
                  <c:v>Tid 1</c:v>
                </c:pt>
                <c:pt idx="1">
                  <c:v>Tid 2</c:v>
                </c:pt>
                <c:pt idx="2">
                  <c:v>Tid 3</c:v>
                </c:pt>
                <c:pt idx="3">
                  <c:v>Tid 4</c:v>
                </c:pt>
                <c:pt idx="4">
                  <c:v>Tid 5</c:v>
                </c:pt>
              </c:strCache>
            </c:strRef>
          </c:cat>
          <c:val>
            <c:numRef>
              <c:f>'TSH '!$AU$5:$AU$11</c:f>
              <c:numCache>
                <c:formatCode>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E-E29A-4D59-A510-935640AC32E1}"/>
            </c:ext>
          </c:extLst>
        </c:ser>
        <c:ser>
          <c:idx val="15"/>
          <c:order val="15"/>
          <c:tx>
            <c:strRef>
              <c:f>'TSH '!$AV$3:$AV$4</c:f>
              <c:strCache>
                <c:ptCount val="2"/>
                <c:pt idx="0">
                  <c:v>16</c:v>
                </c:pt>
                <c:pt idx="1">
                  <c:v> -   </c:v>
                </c:pt>
              </c:strCache>
            </c:strRef>
          </c:tx>
          <c:spPr>
            <a:ln w="28575">
              <a:noFill/>
            </a:ln>
          </c:spPr>
          <c:cat>
            <c:strRef>
              <c:f>'TSH '!$AF$5:$AF$11</c:f>
              <c:strCache>
                <c:ptCount val="5"/>
                <c:pt idx="0">
                  <c:v>Tid 1</c:v>
                </c:pt>
                <c:pt idx="1">
                  <c:v>Tid 2</c:v>
                </c:pt>
                <c:pt idx="2">
                  <c:v>Tid 3</c:v>
                </c:pt>
                <c:pt idx="3">
                  <c:v>Tid 4</c:v>
                </c:pt>
                <c:pt idx="4">
                  <c:v>Tid 5</c:v>
                </c:pt>
              </c:strCache>
            </c:strRef>
          </c:cat>
          <c:val>
            <c:numRef>
              <c:f>'TSH '!$AV$5:$AV$11</c:f>
              <c:numCache>
                <c:formatCode>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F-E29A-4D59-A510-935640AC32E1}"/>
            </c:ext>
          </c:extLst>
        </c:ser>
        <c:ser>
          <c:idx val="16"/>
          <c:order val="16"/>
          <c:tx>
            <c:strRef>
              <c:f>'TSH '!$AW$3:$AW$4</c:f>
              <c:strCache>
                <c:ptCount val="2"/>
                <c:pt idx="0">
                  <c:v>17</c:v>
                </c:pt>
                <c:pt idx="1">
                  <c:v> -   </c:v>
                </c:pt>
              </c:strCache>
            </c:strRef>
          </c:tx>
          <c:spPr>
            <a:ln w="28575">
              <a:noFill/>
            </a:ln>
          </c:spPr>
          <c:cat>
            <c:strRef>
              <c:f>'TSH '!$AF$5:$AF$11</c:f>
              <c:strCache>
                <c:ptCount val="5"/>
                <c:pt idx="0">
                  <c:v>Tid 1</c:v>
                </c:pt>
                <c:pt idx="1">
                  <c:v>Tid 2</c:v>
                </c:pt>
                <c:pt idx="2">
                  <c:v>Tid 3</c:v>
                </c:pt>
                <c:pt idx="3">
                  <c:v>Tid 4</c:v>
                </c:pt>
                <c:pt idx="4">
                  <c:v>Tid 5</c:v>
                </c:pt>
              </c:strCache>
            </c:strRef>
          </c:cat>
          <c:val>
            <c:numRef>
              <c:f>'TSH '!$AW$5:$AW$11</c:f>
              <c:numCache>
                <c:formatCode>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10-E29A-4D59-A510-935640AC32E1}"/>
            </c:ext>
          </c:extLst>
        </c:ser>
        <c:ser>
          <c:idx val="17"/>
          <c:order val="17"/>
          <c:tx>
            <c:strRef>
              <c:f>'TSH '!$AX$3:$AX$4</c:f>
              <c:strCache>
                <c:ptCount val="2"/>
                <c:pt idx="0">
                  <c:v>18</c:v>
                </c:pt>
                <c:pt idx="1">
                  <c:v> -   </c:v>
                </c:pt>
              </c:strCache>
            </c:strRef>
          </c:tx>
          <c:spPr>
            <a:ln w="28575">
              <a:noFill/>
            </a:ln>
          </c:spPr>
          <c:cat>
            <c:strRef>
              <c:f>'TSH '!$AF$5:$AF$11</c:f>
              <c:strCache>
                <c:ptCount val="5"/>
                <c:pt idx="0">
                  <c:v>Tid 1</c:v>
                </c:pt>
                <c:pt idx="1">
                  <c:v>Tid 2</c:v>
                </c:pt>
                <c:pt idx="2">
                  <c:v>Tid 3</c:v>
                </c:pt>
                <c:pt idx="3">
                  <c:v>Tid 4</c:v>
                </c:pt>
                <c:pt idx="4">
                  <c:v>Tid 5</c:v>
                </c:pt>
              </c:strCache>
            </c:strRef>
          </c:cat>
          <c:val>
            <c:numRef>
              <c:f>'TSH '!$AX$5:$AX$11</c:f>
              <c:numCache>
                <c:formatCode>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11-E29A-4D59-A510-935640AC32E1}"/>
            </c:ext>
          </c:extLst>
        </c:ser>
        <c:ser>
          <c:idx val="18"/>
          <c:order val="18"/>
          <c:tx>
            <c:strRef>
              <c:f>'TSH '!$AY$3:$AY$4</c:f>
              <c:strCache>
                <c:ptCount val="2"/>
                <c:pt idx="0">
                  <c:v>19</c:v>
                </c:pt>
                <c:pt idx="1">
                  <c:v> -   </c:v>
                </c:pt>
              </c:strCache>
            </c:strRef>
          </c:tx>
          <c:spPr>
            <a:ln w="28575">
              <a:noFill/>
            </a:ln>
          </c:spPr>
          <c:cat>
            <c:strRef>
              <c:f>'TSH '!$AF$5:$AF$11</c:f>
              <c:strCache>
                <c:ptCount val="5"/>
                <c:pt idx="0">
                  <c:v>Tid 1</c:v>
                </c:pt>
                <c:pt idx="1">
                  <c:v>Tid 2</c:v>
                </c:pt>
                <c:pt idx="2">
                  <c:v>Tid 3</c:v>
                </c:pt>
                <c:pt idx="3">
                  <c:v>Tid 4</c:v>
                </c:pt>
                <c:pt idx="4">
                  <c:v>Tid 5</c:v>
                </c:pt>
              </c:strCache>
            </c:strRef>
          </c:cat>
          <c:val>
            <c:numRef>
              <c:f>'TSH '!$AY$5:$AY$11</c:f>
              <c:numCache>
                <c:formatCode>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12-E29A-4D59-A510-935640AC32E1}"/>
            </c:ext>
          </c:extLst>
        </c:ser>
        <c:ser>
          <c:idx val="19"/>
          <c:order val="19"/>
          <c:tx>
            <c:strRef>
              <c:f>'TSH '!$AZ$3:$AZ$4</c:f>
              <c:strCache>
                <c:ptCount val="2"/>
                <c:pt idx="0">
                  <c:v>20</c:v>
                </c:pt>
                <c:pt idx="1">
                  <c:v> -   </c:v>
                </c:pt>
              </c:strCache>
            </c:strRef>
          </c:tx>
          <c:spPr>
            <a:ln w="28575">
              <a:noFill/>
            </a:ln>
          </c:spPr>
          <c:cat>
            <c:strRef>
              <c:f>'TSH '!$AF$5:$AF$11</c:f>
              <c:strCache>
                <c:ptCount val="5"/>
                <c:pt idx="0">
                  <c:v>Tid 1</c:v>
                </c:pt>
                <c:pt idx="1">
                  <c:v>Tid 2</c:v>
                </c:pt>
                <c:pt idx="2">
                  <c:v>Tid 3</c:v>
                </c:pt>
                <c:pt idx="3">
                  <c:v>Tid 4</c:v>
                </c:pt>
                <c:pt idx="4">
                  <c:v>Tid 5</c:v>
                </c:pt>
              </c:strCache>
            </c:strRef>
          </c:cat>
          <c:val>
            <c:numRef>
              <c:f>'TSH '!$AZ$5:$AZ$11</c:f>
              <c:numCache>
                <c:formatCode>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13-E29A-4D59-A510-935640AC32E1}"/>
            </c:ext>
          </c:extLst>
        </c:ser>
        <c:ser>
          <c:idx val="20"/>
          <c:order val="20"/>
          <c:tx>
            <c:strRef>
              <c:f>'TSH '!$BA$3:$BA$4</c:f>
              <c:strCache>
                <c:ptCount val="2"/>
                <c:pt idx="0">
                  <c:v>TEa</c:v>
                </c:pt>
              </c:strCache>
            </c:strRef>
          </c:tx>
          <c:spPr>
            <a:ln w="28575">
              <a:solidFill>
                <a:schemeClr val="accent2">
                  <a:lumMod val="60000"/>
                  <a:lumOff val="40000"/>
                </a:schemeClr>
              </a:solidFill>
            </a:ln>
          </c:spPr>
          <c:marker>
            <c:symbol val="none"/>
          </c:marker>
          <c:cat>
            <c:strRef>
              <c:f>'TSH '!$AF$5:$AF$11</c:f>
              <c:strCache>
                <c:ptCount val="5"/>
                <c:pt idx="0">
                  <c:v>Tid 1</c:v>
                </c:pt>
                <c:pt idx="1">
                  <c:v>Tid 2</c:v>
                </c:pt>
                <c:pt idx="2">
                  <c:v>Tid 3</c:v>
                </c:pt>
                <c:pt idx="3">
                  <c:v>Tid 4</c:v>
                </c:pt>
                <c:pt idx="4">
                  <c:v>Tid 5</c:v>
                </c:pt>
              </c:strCache>
            </c:strRef>
          </c:cat>
          <c:val>
            <c:numRef>
              <c:f>'TSH '!$BA$5:$BA$11</c:f>
              <c:numCache>
                <c:formatCode>0%</c:formatCode>
                <c:ptCount val="7"/>
                <c:pt idx="0">
                  <c:v>0.219</c:v>
                </c:pt>
                <c:pt idx="1">
                  <c:v>0.219</c:v>
                </c:pt>
                <c:pt idx="2">
                  <c:v>0.219</c:v>
                </c:pt>
                <c:pt idx="3">
                  <c:v>0.219</c:v>
                </c:pt>
                <c:pt idx="4">
                  <c:v>0.219</c:v>
                </c:pt>
                <c:pt idx="5">
                  <c:v>0</c:v>
                </c:pt>
                <c:pt idx="6">
                  <c:v>0</c:v>
                </c:pt>
              </c:numCache>
            </c:numRef>
          </c:val>
          <c:smooth val="0"/>
          <c:extLst>
            <c:ext xmlns:c16="http://schemas.microsoft.com/office/drawing/2014/chart" uri="{C3380CC4-5D6E-409C-BE32-E72D297353CC}">
              <c16:uniqueId val="{00000014-E29A-4D59-A510-935640AC32E1}"/>
            </c:ext>
          </c:extLst>
        </c:ser>
        <c:ser>
          <c:idx val="21"/>
          <c:order val="21"/>
          <c:tx>
            <c:strRef>
              <c:f>'TSH '!$BB$3:$BB$4</c:f>
              <c:strCache>
                <c:ptCount val="2"/>
                <c:pt idx="0">
                  <c:v>B</c:v>
                </c:pt>
              </c:strCache>
            </c:strRef>
          </c:tx>
          <c:spPr>
            <a:ln w="28575">
              <a:solidFill>
                <a:schemeClr val="accent1"/>
              </a:solidFill>
            </a:ln>
          </c:spPr>
          <c:marker>
            <c:symbol val="none"/>
          </c:marker>
          <c:cat>
            <c:strRef>
              <c:f>'TSH '!$AF$5:$AF$11</c:f>
              <c:strCache>
                <c:ptCount val="5"/>
                <c:pt idx="0">
                  <c:v>Tid 1</c:v>
                </c:pt>
                <c:pt idx="1">
                  <c:v>Tid 2</c:v>
                </c:pt>
                <c:pt idx="2">
                  <c:v>Tid 3</c:v>
                </c:pt>
                <c:pt idx="3">
                  <c:v>Tid 4</c:v>
                </c:pt>
                <c:pt idx="4">
                  <c:v>Tid 5</c:v>
                </c:pt>
              </c:strCache>
            </c:strRef>
          </c:cat>
          <c:val>
            <c:numRef>
              <c:f>'TSH '!$BB$5:$BB$11</c:f>
              <c:numCache>
                <c:formatCode>0%</c:formatCode>
                <c:ptCount val="7"/>
                <c:pt idx="0">
                  <c:v>8.4000000000000005E-2</c:v>
                </c:pt>
                <c:pt idx="1">
                  <c:v>8.4000000000000005E-2</c:v>
                </c:pt>
                <c:pt idx="2">
                  <c:v>8.4000000000000005E-2</c:v>
                </c:pt>
                <c:pt idx="3">
                  <c:v>8.4000000000000005E-2</c:v>
                </c:pt>
                <c:pt idx="4">
                  <c:v>8.4000000000000005E-2</c:v>
                </c:pt>
                <c:pt idx="5">
                  <c:v>0</c:v>
                </c:pt>
                <c:pt idx="6">
                  <c:v>0</c:v>
                </c:pt>
              </c:numCache>
            </c:numRef>
          </c:val>
          <c:smooth val="0"/>
          <c:extLst>
            <c:ext xmlns:c16="http://schemas.microsoft.com/office/drawing/2014/chart" uri="{C3380CC4-5D6E-409C-BE32-E72D297353CC}">
              <c16:uniqueId val="{00000015-E29A-4D59-A510-935640AC32E1}"/>
            </c:ext>
          </c:extLst>
        </c:ser>
        <c:ser>
          <c:idx val="22"/>
          <c:order val="22"/>
          <c:tx>
            <c:strRef>
              <c:f>'TSH '!$BC$3:$BC$4</c:f>
              <c:strCache>
                <c:ptCount val="2"/>
                <c:pt idx="0">
                  <c:v>-B</c:v>
                </c:pt>
              </c:strCache>
            </c:strRef>
          </c:tx>
          <c:spPr>
            <a:ln w="28575">
              <a:solidFill>
                <a:srgbClr val="4F81BD"/>
              </a:solidFill>
            </a:ln>
          </c:spPr>
          <c:marker>
            <c:symbol val="none"/>
          </c:marker>
          <c:cat>
            <c:strRef>
              <c:f>'TSH '!$AF$5:$AF$11</c:f>
              <c:strCache>
                <c:ptCount val="5"/>
                <c:pt idx="0">
                  <c:v>Tid 1</c:v>
                </c:pt>
                <c:pt idx="1">
                  <c:v>Tid 2</c:v>
                </c:pt>
                <c:pt idx="2">
                  <c:v>Tid 3</c:v>
                </c:pt>
                <c:pt idx="3">
                  <c:v>Tid 4</c:v>
                </c:pt>
                <c:pt idx="4">
                  <c:v>Tid 5</c:v>
                </c:pt>
              </c:strCache>
            </c:strRef>
          </c:cat>
          <c:val>
            <c:numRef>
              <c:f>'TSH '!$BC$5:$BC$11</c:f>
              <c:numCache>
                <c:formatCode>0%</c:formatCode>
                <c:ptCount val="7"/>
                <c:pt idx="0">
                  <c:v>-8.4000000000000005E-2</c:v>
                </c:pt>
                <c:pt idx="1">
                  <c:v>-8.4000000000000005E-2</c:v>
                </c:pt>
                <c:pt idx="2">
                  <c:v>-8.4000000000000005E-2</c:v>
                </c:pt>
                <c:pt idx="3">
                  <c:v>-8.4000000000000005E-2</c:v>
                </c:pt>
                <c:pt idx="4">
                  <c:v>-8.4000000000000005E-2</c:v>
                </c:pt>
                <c:pt idx="5">
                  <c:v>0</c:v>
                </c:pt>
                <c:pt idx="6">
                  <c:v>0</c:v>
                </c:pt>
              </c:numCache>
            </c:numRef>
          </c:val>
          <c:smooth val="0"/>
          <c:extLst>
            <c:ext xmlns:c16="http://schemas.microsoft.com/office/drawing/2014/chart" uri="{C3380CC4-5D6E-409C-BE32-E72D297353CC}">
              <c16:uniqueId val="{00000016-E29A-4D59-A510-935640AC32E1}"/>
            </c:ext>
          </c:extLst>
        </c:ser>
        <c:ser>
          <c:idx val="23"/>
          <c:order val="23"/>
          <c:tx>
            <c:strRef>
              <c:f>'TSH '!$BD$3:$BD$4</c:f>
              <c:strCache>
                <c:ptCount val="2"/>
                <c:pt idx="0">
                  <c:v>-TEa</c:v>
                </c:pt>
              </c:strCache>
            </c:strRef>
          </c:tx>
          <c:spPr>
            <a:ln w="28575">
              <a:solidFill>
                <a:srgbClr val="C0504D">
                  <a:lumMod val="60000"/>
                  <a:lumOff val="40000"/>
                </a:srgbClr>
              </a:solidFill>
            </a:ln>
          </c:spPr>
          <c:marker>
            <c:symbol val="none"/>
          </c:marker>
          <c:cat>
            <c:strRef>
              <c:f>'TSH '!$AF$5:$AF$11</c:f>
              <c:strCache>
                <c:ptCount val="5"/>
                <c:pt idx="0">
                  <c:v>Tid 1</c:v>
                </c:pt>
                <c:pt idx="1">
                  <c:v>Tid 2</c:v>
                </c:pt>
                <c:pt idx="2">
                  <c:v>Tid 3</c:v>
                </c:pt>
                <c:pt idx="3">
                  <c:v>Tid 4</c:v>
                </c:pt>
                <c:pt idx="4">
                  <c:v>Tid 5</c:v>
                </c:pt>
              </c:strCache>
            </c:strRef>
          </c:cat>
          <c:val>
            <c:numRef>
              <c:f>'TSH '!$BD$5:$BD$11</c:f>
              <c:numCache>
                <c:formatCode>0%</c:formatCode>
                <c:ptCount val="7"/>
                <c:pt idx="0">
                  <c:v>-0.219</c:v>
                </c:pt>
                <c:pt idx="1">
                  <c:v>-0.219</c:v>
                </c:pt>
                <c:pt idx="2">
                  <c:v>-0.219</c:v>
                </c:pt>
                <c:pt idx="3">
                  <c:v>-0.219</c:v>
                </c:pt>
                <c:pt idx="4">
                  <c:v>-0.219</c:v>
                </c:pt>
                <c:pt idx="5">
                  <c:v>0</c:v>
                </c:pt>
                <c:pt idx="6">
                  <c:v>0</c:v>
                </c:pt>
              </c:numCache>
            </c:numRef>
          </c:val>
          <c:smooth val="0"/>
          <c:extLst>
            <c:ext xmlns:c16="http://schemas.microsoft.com/office/drawing/2014/chart" uri="{C3380CC4-5D6E-409C-BE32-E72D297353CC}">
              <c16:uniqueId val="{00000017-E29A-4D59-A510-935640AC32E1}"/>
            </c:ext>
          </c:extLst>
        </c:ser>
        <c:ser>
          <c:idx val="24"/>
          <c:order val="24"/>
          <c:tx>
            <c:strRef>
              <c:f>'TSH '!$BE$3:$BE$4</c:f>
              <c:strCache>
                <c:ptCount val="2"/>
                <c:pt idx="0">
                  <c:v>M</c:v>
                </c:pt>
              </c:strCache>
            </c:strRef>
          </c:tx>
          <c:spPr>
            <a:ln w="28575">
              <a:noFill/>
            </a:ln>
          </c:spPr>
          <c:marker>
            <c:symbol val="none"/>
          </c:marker>
          <c:errBars>
            <c:errDir val="y"/>
            <c:errBarType val="both"/>
            <c:errValType val="cust"/>
            <c:noEndCap val="0"/>
            <c:plus>
              <c:numRef>
                <c:f>'TSH '!$BF$5:$BF$11</c:f>
                <c:numCache>
                  <c:formatCode>General</c:formatCode>
                  <c:ptCount val="7"/>
                  <c:pt idx="0">
                    <c:v>9.7366004124907462E-3</c:v>
                  </c:pt>
                  <c:pt idx="1">
                    <c:v>1.211796728703529E-2</c:v>
                  </c:pt>
                  <c:pt idx="2">
                    <c:v>3.5455368817536435E-2</c:v>
                  </c:pt>
                  <c:pt idx="3">
                    <c:v>2.1816359735282006E-2</c:v>
                  </c:pt>
                  <c:pt idx="4">
                    <c:v>5.5681053272980431E-2</c:v>
                  </c:pt>
                  <c:pt idx="5">
                    <c:v>0</c:v>
                  </c:pt>
                  <c:pt idx="6">
                    <c:v>0</c:v>
                  </c:pt>
                </c:numCache>
              </c:numRef>
            </c:plus>
            <c:minus>
              <c:numRef>
                <c:f>'TSH '!$BF$5:$BF$11</c:f>
                <c:numCache>
                  <c:formatCode>General</c:formatCode>
                  <c:ptCount val="7"/>
                  <c:pt idx="0">
                    <c:v>9.7366004124907462E-3</c:v>
                  </c:pt>
                  <c:pt idx="1">
                    <c:v>1.211796728703529E-2</c:v>
                  </c:pt>
                  <c:pt idx="2">
                    <c:v>3.5455368817536435E-2</c:v>
                  </c:pt>
                  <c:pt idx="3">
                    <c:v>2.1816359735282006E-2</c:v>
                  </c:pt>
                  <c:pt idx="4">
                    <c:v>5.5681053272980431E-2</c:v>
                  </c:pt>
                  <c:pt idx="5">
                    <c:v>0</c:v>
                  </c:pt>
                  <c:pt idx="6">
                    <c:v>0</c:v>
                  </c:pt>
                </c:numCache>
              </c:numRef>
            </c:minus>
            <c:spPr>
              <a:ln w="254000">
                <a:solidFill>
                  <a:sysClr val="windowText" lastClr="000000">
                    <a:alpha val="19000"/>
                  </a:sysClr>
                </a:solidFill>
              </a:ln>
            </c:spPr>
          </c:errBars>
          <c:cat>
            <c:strRef>
              <c:f>'TSH '!$AF$5:$AF$11</c:f>
              <c:strCache>
                <c:ptCount val="5"/>
                <c:pt idx="0">
                  <c:v>Tid 1</c:v>
                </c:pt>
                <c:pt idx="1">
                  <c:v>Tid 2</c:v>
                </c:pt>
                <c:pt idx="2">
                  <c:v>Tid 3</c:v>
                </c:pt>
                <c:pt idx="3">
                  <c:v>Tid 4</c:v>
                </c:pt>
                <c:pt idx="4">
                  <c:v>Tid 5</c:v>
                </c:pt>
              </c:strCache>
            </c:strRef>
          </c:cat>
          <c:val>
            <c:numRef>
              <c:f>'TSH '!$BE$5:$BE$11</c:f>
              <c:numCache>
                <c:formatCode>0%</c:formatCode>
                <c:ptCount val="7"/>
                <c:pt idx="0">
                  <c:v>1.8731837968448357E-2</c:v>
                </c:pt>
                <c:pt idx="1">
                  <c:v>2.929208011000084E-2</c:v>
                </c:pt>
                <c:pt idx="2">
                  <c:v>1.4046025146718488E-3</c:v>
                </c:pt>
                <c:pt idx="3">
                  <c:v>2.9605432589983442E-2</c:v>
                </c:pt>
                <c:pt idx="4">
                  <c:v>1.132543214308819E-2</c:v>
                </c:pt>
                <c:pt idx="5">
                  <c:v>0</c:v>
                </c:pt>
                <c:pt idx="6">
                  <c:v>0</c:v>
                </c:pt>
              </c:numCache>
            </c:numRef>
          </c:val>
          <c:smooth val="0"/>
          <c:extLst>
            <c:ext xmlns:c16="http://schemas.microsoft.com/office/drawing/2014/chart" uri="{C3380CC4-5D6E-409C-BE32-E72D297353CC}">
              <c16:uniqueId val="{00000018-E29A-4D59-A510-935640AC32E1}"/>
            </c:ext>
          </c:extLst>
        </c:ser>
        <c:dLbls>
          <c:showLegendKey val="0"/>
          <c:showVal val="0"/>
          <c:showCatName val="0"/>
          <c:showSerName val="0"/>
          <c:showPercent val="0"/>
          <c:showBubbleSize val="0"/>
        </c:dLbls>
        <c:marker val="1"/>
        <c:smooth val="0"/>
        <c:axId val="167572608"/>
        <c:axId val="167574144"/>
      </c:lineChart>
      <c:catAx>
        <c:axId val="167572608"/>
        <c:scaling>
          <c:orientation val="minMax"/>
        </c:scaling>
        <c:delete val="0"/>
        <c:axPos val="b"/>
        <c:numFmt formatCode="General" sourceLinked="1"/>
        <c:majorTickMark val="out"/>
        <c:minorTickMark val="none"/>
        <c:tickLblPos val="low"/>
        <c:txPr>
          <a:bodyPr/>
          <a:lstStyle/>
          <a:p>
            <a:pPr>
              <a:defRPr sz="1600"/>
            </a:pPr>
            <a:endParaRPr lang="nb-NO"/>
          </a:p>
        </c:txPr>
        <c:crossAx val="167574144"/>
        <c:crosses val="autoZero"/>
        <c:auto val="1"/>
        <c:lblAlgn val="ctr"/>
        <c:lblOffset val="100"/>
        <c:noMultiLvlLbl val="0"/>
      </c:catAx>
      <c:valAx>
        <c:axId val="167574144"/>
        <c:scaling>
          <c:orientation val="minMax"/>
        </c:scaling>
        <c:delete val="0"/>
        <c:axPos val="l"/>
        <c:majorGridlines/>
        <c:numFmt formatCode="0%" sourceLinked="1"/>
        <c:majorTickMark val="out"/>
        <c:minorTickMark val="none"/>
        <c:tickLblPos val="nextTo"/>
        <c:txPr>
          <a:bodyPr/>
          <a:lstStyle/>
          <a:p>
            <a:pPr>
              <a:defRPr sz="1800"/>
            </a:pPr>
            <a:endParaRPr lang="nb-NO"/>
          </a:p>
        </c:txPr>
        <c:crossAx val="167572608"/>
        <c:crosses val="autoZero"/>
        <c:crossBetween val="between"/>
      </c:valAx>
    </c:plotArea>
    <c:legend>
      <c:legendPos val="r"/>
      <c:legendEntry>
        <c:idx val="22"/>
        <c:delete val="1"/>
      </c:legendEntry>
      <c:legendEntry>
        <c:idx val="23"/>
        <c:delete val="1"/>
      </c:legendEntry>
      <c:layout>
        <c:manualLayout>
          <c:xMode val="edge"/>
          <c:yMode val="edge"/>
          <c:x val="0.82544498575349234"/>
          <c:y val="2.2944410677408086E-2"/>
          <c:w val="0.16816618158012853"/>
          <c:h val="0.84095609652543046"/>
        </c:manualLayout>
      </c:layout>
      <c:overlay val="0"/>
      <c:txPr>
        <a:bodyPr/>
        <a:lstStyle/>
        <a:p>
          <a:pPr>
            <a:defRPr sz="1100"/>
          </a:pPr>
          <a:endParaRPr lang="nb-NO"/>
        </a:p>
      </c:txPr>
    </c:legend>
    <c:plotVisOnly val="1"/>
    <c:dispBlanksAs val="gap"/>
    <c:showDLblsOverMax val="0"/>
  </c:chart>
  <c:printSettings>
    <c:headerFooter/>
    <c:pageMargins b="0.78740157499999996" l="0.70000000000000029" r="0.70000000000000029" t="0.78740157499999996" header="0.30000000000000016" footer="0.30000000000000016"/>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Absulutte avvik</a:t>
            </a:r>
          </a:p>
        </c:rich>
      </c:tx>
      <c:overlay val="1"/>
    </c:title>
    <c:autoTitleDeleted val="0"/>
    <c:plotArea>
      <c:layout>
        <c:manualLayout>
          <c:layoutTarget val="inner"/>
          <c:xMode val="edge"/>
          <c:yMode val="edge"/>
          <c:x val="7.3482123008009825E-2"/>
          <c:y val="7.3359548615877582E-2"/>
          <c:w val="0.92590418386038176"/>
          <c:h val="0.87448229692800361"/>
        </c:manualLayout>
      </c:layout>
      <c:lineChart>
        <c:grouping val="standard"/>
        <c:varyColors val="0"/>
        <c:ser>
          <c:idx val="0"/>
          <c:order val="0"/>
          <c:tx>
            <c:strRef>
              <c:f>Ferritin!$BJ$3:$BJ$4</c:f>
              <c:strCache>
                <c:ptCount val="2"/>
                <c:pt idx="0">
                  <c:v>1</c:v>
                </c:pt>
                <c:pt idx="1">
                  <c:v> 49.0 </c:v>
                </c:pt>
              </c:strCache>
            </c:strRef>
          </c:tx>
          <c:spPr>
            <a:ln>
              <a:noFill/>
            </a:ln>
          </c:spPr>
          <c:cat>
            <c:strRef>
              <c:f>Ferritin!$AH$5:$AH$11</c:f>
              <c:strCache>
                <c:ptCount val="5"/>
                <c:pt idx="0">
                  <c:v>Tid 1</c:v>
                </c:pt>
                <c:pt idx="1">
                  <c:v>Tid 2</c:v>
                </c:pt>
                <c:pt idx="2">
                  <c:v>Tid 3</c:v>
                </c:pt>
                <c:pt idx="3">
                  <c:v>Tid 4</c:v>
                </c:pt>
                <c:pt idx="4">
                  <c:v>Tid 5</c:v>
                </c:pt>
              </c:strCache>
            </c:strRef>
          </c:cat>
          <c:val>
            <c:numRef>
              <c:f>Ferritin!$BJ$5:$BJ$11</c:f>
              <c:numCache>
                <c:formatCode>General</c:formatCode>
                <c:ptCount val="7"/>
                <c:pt idx="0">
                  <c:v>2.8999999999999986</c:v>
                </c:pt>
                <c:pt idx="1">
                  <c:v>4.3999999999999986</c:v>
                </c:pt>
                <c:pt idx="2">
                  <c:v>6.8999999999999986</c:v>
                </c:pt>
                <c:pt idx="3">
                  <c:v>6</c:v>
                </c:pt>
                <c:pt idx="4">
                  <c:v>0</c:v>
                </c:pt>
                <c:pt idx="5">
                  <c:v>0</c:v>
                </c:pt>
                <c:pt idx="6">
                  <c:v>0</c:v>
                </c:pt>
              </c:numCache>
            </c:numRef>
          </c:val>
          <c:smooth val="0"/>
          <c:extLst>
            <c:ext xmlns:c16="http://schemas.microsoft.com/office/drawing/2014/chart" uri="{C3380CC4-5D6E-409C-BE32-E72D297353CC}">
              <c16:uniqueId val="{00000000-DF71-450A-8BCB-7680870153E4}"/>
            </c:ext>
          </c:extLst>
        </c:ser>
        <c:ser>
          <c:idx val="1"/>
          <c:order val="1"/>
          <c:tx>
            <c:strRef>
              <c:f>Ferritin!$BK$3:$BK$4</c:f>
              <c:strCache>
                <c:ptCount val="2"/>
                <c:pt idx="0">
                  <c:v>2</c:v>
                </c:pt>
                <c:pt idx="1">
                  <c:v> 41.0 </c:v>
                </c:pt>
              </c:strCache>
            </c:strRef>
          </c:tx>
          <c:spPr>
            <a:ln>
              <a:noFill/>
            </a:ln>
          </c:spPr>
          <c:cat>
            <c:strRef>
              <c:f>Ferritin!$AH$5:$AH$11</c:f>
              <c:strCache>
                <c:ptCount val="5"/>
                <c:pt idx="0">
                  <c:v>Tid 1</c:v>
                </c:pt>
                <c:pt idx="1">
                  <c:v>Tid 2</c:v>
                </c:pt>
                <c:pt idx="2">
                  <c:v>Tid 3</c:v>
                </c:pt>
                <c:pt idx="3">
                  <c:v>Tid 4</c:v>
                </c:pt>
                <c:pt idx="4">
                  <c:v>Tid 5</c:v>
                </c:pt>
              </c:strCache>
            </c:strRef>
          </c:cat>
          <c:val>
            <c:numRef>
              <c:f>Ferritin!$BK$5:$BK$11</c:f>
              <c:numCache>
                <c:formatCode>General</c:formatCode>
                <c:ptCount val="7"/>
                <c:pt idx="0">
                  <c:v>0.70000000000000284</c:v>
                </c:pt>
                <c:pt idx="1">
                  <c:v>1.3999999999999986</c:v>
                </c:pt>
                <c:pt idx="2">
                  <c:v>-0.10000000000000142</c:v>
                </c:pt>
                <c:pt idx="3">
                  <c:v>-0.79999999999999716</c:v>
                </c:pt>
                <c:pt idx="4">
                  <c:v>-0.79999999999999716</c:v>
                </c:pt>
                <c:pt idx="5">
                  <c:v>0</c:v>
                </c:pt>
                <c:pt idx="6">
                  <c:v>0</c:v>
                </c:pt>
              </c:numCache>
            </c:numRef>
          </c:val>
          <c:smooth val="0"/>
          <c:extLst>
            <c:ext xmlns:c16="http://schemas.microsoft.com/office/drawing/2014/chart" uri="{C3380CC4-5D6E-409C-BE32-E72D297353CC}">
              <c16:uniqueId val="{00000001-DF71-450A-8BCB-7680870153E4}"/>
            </c:ext>
          </c:extLst>
        </c:ser>
        <c:ser>
          <c:idx val="2"/>
          <c:order val="2"/>
          <c:tx>
            <c:strRef>
              <c:f>Ferritin!$BL$3:$BL$4</c:f>
              <c:strCache>
                <c:ptCount val="2"/>
                <c:pt idx="0">
                  <c:v>3</c:v>
                </c:pt>
                <c:pt idx="1">
                  <c:v> 95.0 </c:v>
                </c:pt>
              </c:strCache>
            </c:strRef>
          </c:tx>
          <c:spPr>
            <a:ln>
              <a:noFill/>
            </a:ln>
          </c:spPr>
          <c:cat>
            <c:strRef>
              <c:f>Ferritin!$AH$5:$AH$11</c:f>
              <c:strCache>
                <c:ptCount val="5"/>
                <c:pt idx="0">
                  <c:v>Tid 1</c:v>
                </c:pt>
                <c:pt idx="1">
                  <c:v>Tid 2</c:v>
                </c:pt>
                <c:pt idx="2">
                  <c:v>Tid 3</c:v>
                </c:pt>
                <c:pt idx="3">
                  <c:v>Tid 4</c:v>
                </c:pt>
                <c:pt idx="4">
                  <c:v>Tid 5</c:v>
                </c:pt>
              </c:strCache>
            </c:strRef>
          </c:cat>
          <c:val>
            <c:numRef>
              <c:f>Ferritin!$BL$5:$BL$11</c:f>
              <c:numCache>
                <c:formatCode>General</c:formatCode>
                <c:ptCount val="7"/>
                <c:pt idx="0">
                  <c:v>8.0999999999999943</c:v>
                </c:pt>
                <c:pt idx="1">
                  <c:v>7.2000000000000028</c:v>
                </c:pt>
                <c:pt idx="2">
                  <c:v>7.0999999999999943</c:v>
                </c:pt>
                <c:pt idx="3">
                  <c:v>11</c:v>
                </c:pt>
                <c:pt idx="4">
                  <c:v>2.4000000000000057</c:v>
                </c:pt>
                <c:pt idx="5">
                  <c:v>0</c:v>
                </c:pt>
                <c:pt idx="6">
                  <c:v>0</c:v>
                </c:pt>
              </c:numCache>
            </c:numRef>
          </c:val>
          <c:smooth val="0"/>
          <c:extLst>
            <c:ext xmlns:c16="http://schemas.microsoft.com/office/drawing/2014/chart" uri="{C3380CC4-5D6E-409C-BE32-E72D297353CC}">
              <c16:uniqueId val="{00000002-DF71-450A-8BCB-7680870153E4}"/>
            </c:ext>
          </c:extLst>
        </c:ser>
        <c:ser>
          <c:idx val="3"/>
          <c:order val="3"/>
          <c:tx>
            <c:strRef>
              <c:f>Ferritin!$BM$3:$BM$4</c:f>
              <c:strCache>
                <c:ptCount val="2"/>
                <c:pt idx="0">
                  <c:v>4</c:v>
                </c:pt>
                <c:pt idx="1">
                  <c:v> 147.0 </c:v>
                </c:pt>
              </c:strCache>
            </c:strRef>
          </c:tx>
          <c:spPr>
            <a:ln>
              <a:noFill/>
            </a:ln>
          </c:spPr>
          <c:cat>
            <c:strRef>
              <c:f>Ferritin!$AH$5:$AH$11</c:f>
              <c:strCache>
                <c:ptCount val="5"/>
                <c:pt idx="0">
                  <c:v>Tid 1</c:v>
                </c:pt>
                <c:pt idx="1">
                  <c:v>Tid 2</c:v>
                </c:pt>
                <c:pt idx="2">
                  <c:v>Tid 3</c:v>
                </c:pt>
                <c:pt idx="3">
                  <c:v>Tid 4</c:v>
                </c:pt>
                <c:pt idx="4">
                  <c:v>Tid 5</c:v>
                </c:pt>
              </c:strCache>
            </c:strRef>
          </c:cat>
          <c:val>
            <c:numRef>
              <c:f>Ferritin!$BM$5:$BM$11</c:f>
              <c:numCache>
                <c:formatCode>General</c:formatCode>
                <c:ptCount val="7"/>
                <c:pt idx="0">
                  <c:v>2.0999999999999943</c:v>
                </c:pt>
                <c:pt idx="1">
                  <c:v>6.8000000000000114</c:v>
                </c:pt>
                <c:pt idx="2">
                  <c:v>2.1999999999999886</c:v>
                </c:pt>
                <c:pt idx="3">
                  <c:v>-11.199999999999989</c:v>
                </c:pt>
                <c:pt idx="4">
                  <c:v>-5.4000000000000057</c:v>
                </c:pt>
                <c:pt idx="5">
                  <c:v>0</c:v>
                </c:pt>
                <c:pt idx="6">
                  <c:v>0</c:v>
                </c:pt>
              </c:numCache>
            </c:numRef>
          </c:val>
          <c:smooth val="0"/>
          <c:extLst>
            <c:ext xmlns:c16="http://schemas.microsoft.com/office/drawing/2014/chart" uri="{C3380CC4-5D6E-409C-BE32-E72D297353CC}">
              <c16:uniqueId val="{00000003-DF71-450A-8BCB-7680870153E4}"/>
            </c:ext>
          </c:extLst>
        </c:ser>
        <c:ser>
          <c:idx val="4"/>
          <c:order val="4"/>
          <c:tx>
            <c:strRef>
              <c:f>Ferritin!$BN$3:$BN$4</c:f>
              <c:strCache>
                <c:ptCount val="2"/>
                <c:pt idx="0">
                  <c:v>5</c:v>
                </c:pt>
                <c:pt idx="1">
                  <c:v> 60.7 </c:v>
                </c:pt>
              </c:strCache>
            </c:strRef>
          </c:tx>
          <c:spPr>
            <a:ln>
              <a:noFill/>
            </a:ln>
          </c:spPr>
          <c:cat>
            <c:strRef>
              <c:f>Ferritin!$AH$5:$AH$11</c:f>
              <c:strCache>
                <c:ptCount val="5"/>
                <c:pt idx="0">
                  <c:v>Tid 1</c:v>
                </c:pt>
                <c:pt idx="1">
                  <c:v>Tid 2</c:v>
                </c:pt>
                <c:pt idx="2">
                  <c:v>Tid 3</c:v>
                </c:pt>
                <c:pt idx="3">
                  <c:v>Tid 4</c:v>
                </c:pt>
                <c:pt idx="4">
                  <c:v>Tid 5</c:v>
                </c:pt>
              </c:strCache>
            </c:strRef>
          </c:cat>
          <c:val>
            <c:numRef>
              <c:f>Ferritin!$BN$5:$BN$11</c:f>
              <c:numCache>
                <c:formatCode>General</c:formatCode>
                <c:ptCount val="7"/>
                <c:pt idx="0">
                  <c:v>5</c:v>
                </c:pt>
                <c:pt idx="1">
                  <c:v>4.7999999999999972</c:v>
                </c:pt>
                <c:pt idx="2">
                  <c:v>5.3999999999999915</c:v>
                </c:pt>
                <c:pt idx="3">
                  <c:v>9.9999999999994316E-2</c:v>
                </c:pt>
                <c:pt idx="4">
                  <c:v>6</c:v>
                </c:pt>
                <c:pt idx="5">
                  <c:v>0</c:v>
                </c:pt>
                <c:pt idx="6">
                  <c:v>0</c:v>
                </c:pt>
              </c:numCache>
            </c:numRef>
          </c:val>
          <c:smooth val="0"/>
          <c:extLst>
            <c:ext xmlns:c16="http://schemas.microsoft.com/office/drawing/2014/chart" uri="{C3380CC4-5D6E-409C-BE32-E72D297353CC}">
              <c16:uniqueId val="{00000004-DF71-450A-8BCB-7680870153E4}"/>
            </c:ext>
          </c:extLst>
        </c:ser>
        <c:ser>
          <c:idx val="5"/>
          <c:order val="5"/>
          <c:tx>
            <c:strRef>
              <c:f>Ferritin!$BO$3:$BO$4</c:f>
              <c:strCache>
                <c:ptCount val="2"/>
                <c:pt idx="0">
                  <c:v>6</c:v>
                </c:pt>
                <c:pt idx="1">
                  <c:v> 41.3 </c:v>
                </c:pt>
              </c:strCache>
            </c:strRef>
          </c:tx>
          <c:spPr>
            <a:ln>
              <a:noFill/>
            </a:ln>
          </c:spPr>
          <c:cat>
            <c:strRef>
              <c:f>Ferritin!$AH$5:$AH$11</c:f>
              <c:strCache>
                <c:ptCount val="5"/>
                <c:pt idx="0">
                  <c:v>Tid 1</c:v>
                </c:pt>
                <c:pt idx="1">
                  <c:v>Tid 2</c:v>
                </c:pt>
                <c:pt idx="2">
                  <c:v>Tid 3</c:v>
                </c:pt>
                <c:pt idx="3">
                  <c:v>Tid 4</c:v>
                </c:pt>
                <c:pt idx="4">
                  <c:v>Tid 5</c:v>
                </c:pt>
              </c:strCache>
            </c:strRef>
          </c:cat>
          <c:val>
            <c:numRef>
              <c:f>Ferritin!$BO$5:$BO$11</c:f>
              <c:numCache>
                <c:formatCode>General</c:formatCode>
                <c:ptCount val="7"/>
                <c:pt idx="0">
                  <c:v>1.9000000000000057</c:v>
                </c:pt>
                <c:pt idx="1">
                  <c:v>2.8000000000000043</c:v>
                </c:pt>
                <c:pt idx="2">
                  <c:v>4.4000000000000057</c:v>
                </c:pt>
                <c:pt idx="3">
                  <c:v>1.9000000000000057</c:v>
                </c:pt>
                <c:pt idx="4">
                  <c:v>2.9000000000000057</c:v>
                </c:pt>
                <c:pt idx="5">
                  <c:v>0</c:v>
                </c:pt>
                <c:pt idx="6">
                  <c:v>0</c:v>
                </c:pt>
              </c:numCache>
            </c:numRef>
          </c:val>
          <c:smooth val="0"/>
          <c:extLst>
            <c:ext xmlns:c16="http://schemas.microsoft.com/office/drawing/2014/chart" uri="{C3380CC4-5D6E-409C-BE32-E72D297353CC}">
              <c16:uniqueId val="{00000005-DF71-450A-8BCB-7680870153E4}"/>
            </c:ext>
          </c:extLst>
        </c:ser>
        <c:ser>
          <c:idx val="6"/>
          <c:order val="6"/>
          <c:tx>
            <c:strRef>
              <c:f>Ferritin!$BP$3:$BP$4</c:f>
              <c:strCache>
                <c:ptCount val="2"/>
                <c:pt idx="0">
                  <c:v>7</c:v>
                </c:pt>
                <c:pt idx="1">
                  <c:v> 204.8 </c:v>
                </c:pt>
              </c:strCache>
            </c:strRef>
          </c:tx>
          <c:spPr>
            <a:ln>
              <a:noFill/>
            </a:ln>
          </c:spPr>
          <c:cat>
            <c:strRef>
              <c:f>Ferritin!$AH$5:$AH$11</c:f>
              <c:strCache>
                <c:ptCount val="5"/>
                <c:pt idx="0">
                  <c:v>Tid 1</c:v>
                </c:pt>
                <c:pt idx="1">
                  <c:v>Tid 2</c:v>
                </c:pt>
                <c:pt idx="2">
                  <c:v>Tid 3</c:v>
                </c:pt>
                <c:pt idx="3">
                  <c:v>Tid 4</c:v>
                </c:pt>
                <c:pt idx="4">
                  <c:v>Tid 5</c:v>
                </c:pt>
              </c:strCache>
            </c:strRef>
          </c:cat>
          <c:val>
            <c:numRef>
              <c:f>Ferritin!$BP$5:$BP$11</c:f>
              <c:numCache>
                <c:formatCode>General</c:formatCode>
                <c:ptCount val="7"/>
                <c:pt idx="0">
                  <c:v>0.59999999999999432</c:v>
                </c:pt>
                <c:pt idx="1">
                  <c:v>-0.10000000000002274</c:v>
                </c:pt>
                <c:pt idx="2">
                  <c:v>-2.1000000000000227</c:v>
                </c:pt>
                <c:pt idx="3">
                  <c:v>-2.7000000000000171</c:v>
                </c:pt>
                <c:pt idx="4">
                  <c:v>9.9999999999994316E-2</c:v>
                </c:pt>
                <c:pt idx="5">
                  <c:v>0</c:v>
                </c:pt>
                <c:pt idx="6">
                  <c:v>0</c:v>
                </c:pt>
              </c:numCache>
            </c:numRef>
          </c:val>
          <c:smooth val="0"/>
          <c:extLst>
            <c:ext xmlns:c16="http://schemas.microsoft.com/office/drawing/2014/chart" uri="{C3380CC4-5D6E-409C-BE32-E72D297353CC}">
              <c16:uniqueId val="{00000006-DF71-450A-8BCB-7680870153E4}"/>
            </c:ext>
          </c:extLst>
        </c:ser>
        <c:ser>
          <c:idx val="7"/>
          <c:order val="7"/>
          <c:tx>
            <c:strRef>
              <c:f>Ferritin!$BQ$3:$BQ$4</c:f>
              <c:strCache>
                <c:ptCount val="2"/>
                <c:pt idx="0">
                  <c:v>8</c:v>
                </c:pt>
                <c:pt idx="1">
                  <c:v> 436.2 </c:v>
                </c:pt>
              </c:strCache>
            </c:strRef>
          </c:tx>
          <c:spPr>
            <a:ln w="28575">
              <a:noFill/>
            </a:ln>
          </c:spPr>
          <c:cat>
            <c:strRef>
              <c:f>Ferritin!$AH$5:$AH$11</c:f>
              <c:strCache>
                <c:ptCount val="5"/>
                <c:pt idx="0">
                  <c:v>Tid 1</c:v>
                </c:pt>
                <c:pt idx="1">
                  <c:v>Tid 2</c:v>
                </c:pt>
                <c:pt idx="2">
                  <c:v>Tid 3</c:v>
                </c:pt>
                <c:pt idx="3">
                  <c:v>Tid 4</c:v>
                </c:pt>
                <c:pt idx="4">
                  <c:v>Tid 5</c:v>
                </c:pt>
              </c:strCache>
            </c:strRef>
          </c:cat>
          <c:val>
            <c:numRef>
              <c:f>Ferritin!$BQ$5:$BQ$11</c:f>
              <c:numCache>
                <c:formatCode>General</c:formatCode>
                <c:ptCount val="7"/>
                <c:pt idx="0">
                  <c:v>36</c:v>
                </c:pt>
                <c:pt idx="1">
                  <c:v>41.400000000000034</c:v>
                </c:pt>
                <c:pt idx="2">
                  <c:v>29.100000000000023</c:v>
                </c:pt>
                <c:pt idx="3">
                  <c:v>0</c:v>
                </c:pt>
                <c:pt idx="4">
                  <c:v>0</c:v>
                </c:pt>
                <c:pt idx="5">
                  <c:v>0</c:v>
                </c:pt>
                <c:pt idx="6">
                  <c:v>0</c:v>
                </c:pt>
              </c:numCache>
            </c:numRef>
          </c:val>
          <c:smooth val="0"/>
          <c:extLst>
            <c:ext xmlns:c16="http://schemas.microsoft.com/office/drawing/2014/chart" uri="{C3380CC4-5D6E-409C-BE32-E72D297353CC}">
              <c16:uniqueId val="{00000007-DF71-450A-8BCB-7680870153E4}"/>
            </c:ext>
          </c:extLst>
        </c:ser>
        <c:ser>
          <c:idx val="8"/>
          <c:order val="8"/>
          <c:tx>
            <c:strRef>
              <c:f>Ferritin!$BR$3:$BR$4</c:f>
              <c:strCache>
                <c:ptCount val="2"/>
                <c:pt idx="0">
                  <c:v>9</c:v>
                </c:pt>
                <c:pt idx="1">
                  <c:v> 408.4 </c:v>
                </c:pt>
              </c:strCache>
            </c:strRef>
          </c:tx>
          <c:spPr>
            <a:ln w="28575">
              <a:noFill/>
            </a:ln>
          </c:spPr>
          <c:cat>
            <c:strRef>
              <c:f>Ferritin!$AH$5:$AH$11</c:f>
              <c:strCache>
                <c:ptCount val="5"/>
                <c:pt idx="0">
                  <c:v>Tid 1</c:v>
                </c:pt>
                <c:pt idx="1">
                  <c:v>Tid 2</c:v>
                </c:pt>
                <c:pt idx="2">
                  <c:v>Tid 3</c:v>
                </c:pt>
                <c:pt idx="3">
                  <c:v>Tid 4</c:v>
                </c:pt>
                <c:pt idx="4">
                  <c:v>Tid 5</c:v>
                </c:pt>
              </c:strCache>
            </c:strRef>
          </c:cat>
          <c:val>
            <c:numRef>
              <c:f>Ferritin!$BR$5:$BR$11</c:f>
              <c:numCache>
                <c:formatCode>General</c:formatCode>
                <c:ptCount val="7"/>
                <c:pt idx="0">
                  <c:v>25.600000000000023</c:v>
                </c:pt>
                <c:pt idx="1">
                  <c:v>15.300000000000011</c:v>
                </c:pt>
                <c:pt idx="2">
                  <c:v>11.100000000000023</c:v>
                </c:pt>
                <c:pt idx="3">
                  <c:v>5.1000000000000227</c:v>
                </c:pt>
                <c:pt idx="4">
                  <c:v>18.300000000000011</c:v>
                </c:pt>
                <c:pt idx="5">
                  <c:v>0</c:v>
                </c:pt>
                <c:pt idx="6">
                  <c:v>0</c:v>
                </c:pt>
              </c:numCache>
            </c:numRef>
          </c:val>
          <c:smooth val="0"/>
          <c:extLst>
            <c:ext xmlns:c16="http://schemas.microsoft.com/office/drawing/2014/chart" uri="{C3380CC4-5D6E-409C-BE32-E72D297353CC}">
              <c16:uniqueId val="{00000008-DF71-450A-8BCB-7680870153E4}"/>
            </c:ext>
          </c:extLst>
        </c:ser>
        <c:ser>
          <c:idx val="9"/>
          <c:order val="9"/>
          <c:tx>
            <c:strRef>
              <c:f>Ferritin!$BS$3:$BS$4</c:f>
              <c:strCache>
                <c:ptCount val="2"/>
                <c:pt idx="0">
                  <c:v>10</c:v>
                </c:pt>
                <c:pt idx="1">
                  <c:v> 71.0 </c:v>
                </c:pt>
              </c:strCache>
            </c:strRef>
          </c:tx>
          <c:spPr>
            <a:ln w="28575">
              <a:noFill/>
            </a:ln>
          </c:spPr>
          <c:cat>
            <c:strRef>
              <c:f>Ferritin!$AH$5:$AH$11</c:f>
              <c:strCache>
                <c:ptCount val="5"/>
                <c:pt idx="0">
                  <c:v>Tid 1</c:v>
                </c:pt>
                <c:pt idx="1">
                  <c:v>Tid 2</c:v>
                </c:pt>
                <c:pt idx="2">
                  <c:v>Tid 3</c:v>
                </c:pt>
                <c:pt idx="3">
                  <c:v>Tid 4</c:v>
                </c:pt>
                <c:pt idx="4">
                  <c:v>Tid 5</c:v>
                </c:pt>
              </c:strCache>
            </c:strRef>
          </c:cat>
          <c:val>
            <c:numRef>
              <c:f>Ferritin!$BS$5:$BS$11</c:f>
              <c:numCache>
                <c:formatCode>General</c:formatCode>
                <c:ptCount val="7"/>
                <c:pt idx="0">
                  <c:v>2.0999999999999943</c:v>
                </c:pt>
                <c:pt idx="1">
                  <c:v>4.0999999999999943</c:v>
                </c:pt>
                <c:pt idx="2">
                  <c:v>2.2999999999999972</c:v>
                </c:pt>
                <c:pt idx="3">
                  <c:v>1.7000000000000028</c:v>
                </c:pt>
                <c:pt idx="4">
                  <c:v>1.7000000000000028</c:v>
                </c:pt>
                <c:pt idx="5">
                  <c:v>0</c:v>
                </c:pt>
                <c:pt idx="6">
                  <c:v>0</c:v>
                </c:pt>
              </c:numCache>
            </c:numRef>
          </c:val>
          <c:smooth val="0"/>
          <c:extLst>
            <c:ext xmlns:c16="http://schemas.microsoft.com/office/drawing/2014/chart" uri="{C3380CC4-5D6E-409C-BE32-E72D297353CC}">
              <c16:uniqueId val="{00000009-DF71-450A-8BCB-7680870153E4}"/>
            </c:ext>
          </c:extLst>
        </c:ser>
        <c:ser>
          <c:idx val="10"/>
          <c:order val="10"/>
          <c:tx>
            <c:strRef>
              <c:f>Ferritin!$BT$3:$BT$4</c:f>
              <c:strCache>
                <c:ptCount val="2"/>
                <c:pt idx="0">
                  <c:v>11</c:v>
                </c:pt>
                <c:pt idx="1">
                  <c:v> 349.5 </c:v>
                </c:pt>
              </c:strCache>
            </c:strRef>
          </c:tx>
          <c:spPr>
            <a:ln w="28575">
              <a:noFill/>
            </a:ln>
          </c:spPr>
          <c:cat>
            <c:strRef>
              <c:f>Ferritin!$AH$5:$AH$11</c:f>
              <c:strCache>
                <c:ptCount val="5"/>
                <c:pt idx="0">
                  <c:v>Tid 1</c:v>
                </c:pt>
                <c:pt idx="1">
                  <c:v>Tid 2</c:v>
                </c:pt>
                <c:pt idx="2">
                  <c:v>Tid 3</c:v>
                </c:pt>
                <c:pt idx="3">
                  <c:v>Tid 4</c:v>
                </c:pt>
                <c:pt idx="4">
                  <c:v>Tid 5</c:v>
                </c:pt>
              </c:strCache>
            </c:strRef>
          </c:cat>
          <c:val>
            <c:numRef>
              <c:f>Ferritin!$BT$5:$BT$11</c:f>
              <c:numCache>
                <c:formatCode>General</c:formatCode>
                <c:ptCount val="7"/>
                <c:pt idx="0">
                  <c:v>-6.1999999999999886</c:v>
                </c:pt>
                <c:pt idx="1">
                  <c:v>-13.5</c:v>
                </c:pt>
                <c:pt idx="2">
                  <c:v>-18</c:v>
                </c:pt>
                <c:pt idx="3">
                  <c:v>-8.8000000000000114</c:v>
                </c:pt>
                <c:pt idx="4">
                  <c:v>0</c:v>
                </c:pt>
                <c:pt idx="5">
                  <c:v>0</c:v>
                </c:pt>
                <c:pt idx="6">
                  <c:v>0</c:v>
                </c:pt>
              </c:numCache>
            </c:numRef>
          </c:val>
          <c:smooth val="0"/>
          <c:extLst>
            <c:ext xmlns:c16="http://schemas.microsoft.com/office/drawing/2014/chart" uri="{C3380CC4-5D6E-409C-BE32-E72D297353CC}">
              <c16:uniqueId val="{0000000A-DF71-450A-8BCB-7680870153E4}"/>
            </c:ext>
          </c:extLst>
        </c:ser>
        <c:ser>
          <c:idx val="11"/>
          <c:order val="11"/>
          <c:tx>
            <c:strRef>
              <c:f>Ferritin!$BU$3:$BU$4</c:f>
              <c:strCache>
                <c:ptCount val="2"/>
                <c:pt idx="0">
                  <c:v>12</c:v>
                </c:pt>
                <c:pt idx="1">
                  <c:v> 744.9 </c:v>
                </c:pt>
              </c:strCache>
            </c:strRef>
          </c:tx>
          <c:spPr>
            <a:ln w="28575">
              <a:noFill/>
            </a:ln>
          </c:spPr>
          <c:cat>
            <c:strRef>
              <c:f>Ferritin!$AH$5:$AH$11</c:f>
              <c:strCache>
                <c:ptCount val="5"/>
                <c:pt idx="0">
                  <c:v>Tid 1</c:v>
                </c:pt>
                <c:pt idx="1">
                  <c:v>Tid 2</c:v>
                </c:pt>
                <c:pt idx="2">
                  <c:v>Tid 3</c:v>
                </c:pt>
                <c:pt idx="3">
                  <c:v>Tid 4</c:v>
                </c:pt>
                <c:pt idx="4">
                  <c:v>Tid 5</c:v>
                </c:pt>
              </c:strCache>
            </c:strRef>
          </c:cat>
          <c:val>
            <c:numRef>
              <c:f>Ferritin!$BU$5:$BU$11</c:f>
              <c:numCache>
                <c:formatCode>General</c:formatCode>
                <c:ptCount val="7"/>
                <c:pt idx="0">
                  <c:v>-11</c:v>
                </c:pt>
                <c:pt idx="1">
                  <c:v>19.200000000000045</c:v>
                </c:pt>
                <c:pt idx="2">
                  <c:v>-11.199999999999932</c:v>
                </c:pt>
                <c:pt idx="3">
                  <c:v>-27.899999999999977</c:v>
                </c:pt>
                <c:pt idx="4">
                  <c:v>0</c:v>
                </c:pt>
                <c:pt idx="5">
                  <c:v>0</c:v>
                </c:pt>
                <c:pt idx="6">
                  <c:v>0</c:v>
                </c:pt>
              </c:numCache>
            </c:numRef>
          </c:val>
          <c:smooth val="0"/>
          <c:extLst>
            <c:ext xmlns:c16="http://schemas.microsoft.com/office/drawing/2014/chart" uri="{C3380CC4-5D6E-409C-BE32-E72D297353CC}">
              <c16:uniqueId val="{0000000B-DF71-450A-8BCB-7680870153E4}"/>
            </c:ext>
          </c:extLst>
        </c:ser>
        <c:ser>
          <c:idx val="12"/>
          <c:order val="12"/>
          <c:tx>
            <c:strRef>
              <c:f>Ferritin!$BV$3:$BV$4</c:f>
              <c:strCache>
                <c:ptCount val="2"/>
                <c:pt idx="0">
                  <c:v>13</c:v>
                </c:pt>
                <c:pt idx="1">
                  <c:v> 344.8 </c:v>
                </c:pt>
              </c:strCache>
            </c:strRef>
          </c:tx>
          <c:spPr>
            <a:ln w="28575">
              <a:noFill/>
            </a:ln>
          </c:spPr>
          <c:cat>
            <c:strRef>
              <c:f>Ferritin!$AH$5:$AH$11</c:f>
              <c:strCache>
                <c:ptCount val="5"/>
                <c:pt idx="0">
                  <c:v>Tid 1</c:v>
                </c:pt>
                <c:pt idx="1">
                  <c:v>Tid 2</c:v>
                </c:pt>
                <c:pt idx="2">
                  <c:v>Tid 3</c:v>
                </c:pt>
                <c:pt idx="3">
                  <c:v>Tid 4</c:v>
                </c:pt>
                <c:pt idx="4">
                  <c:v>Tid 5</c:v>
                </c:pt>
              </c:strCache>
            </c:strRef>
          </c:cat>
          <c:val>
            <c:numRef>
              <c:f>Ferritin!$BV$5:$BV$11</c:f>
              <c:numCache>
                <c:formatCode>General</c:formatCode>
                <c:ptCount val="7"/>
                <c:pt idx="0">
                  <c:v>-12.400000000000034</c:v>
                </c:pt>
                <c:pt idx="1">
                  <c:v>-14.5</c:v>
                </c:pt>
                <c:pt idx="2">
                  <c:v>-21.900000000000034</c:v>
                </c:pt>
                <c:pt idx="3">
                  <c:v>-5.8000000000000114</c:v>
                </c:pt>
                <c:pt idx="4">
                  <c:v>0</c:v>
                </c:pt>
                <c:pt idx="5">
                  <c:v>0</c:v>
                </c:pt>
                <c:pt idx="6">
                  <c:v>0</c:v>
                </c:pt>
              </c:numCache>
            </c:numRef>
          </c:val>
          <c:smooth val="0"/>
          <c:extLst>
            <c:ext xmlns:c16="http://schemas.microsoft.com/office/drawing/2014/chart" uri="{C3380CC4-5D6E-409C-BE32-E72D297353CC}">
              <c16:uniqueId val="{0000000C-DF71-450A-8BCB-7680870153E4}"/>
            </c:ext>
          </c:extLst>
        </c:ser>
        <c:ser>
          <c:idx val="13"/>
          <c:order val="13"/>
          <c:tx>
            <c:strRef>
              <c:f>Ferritin!$BW$3:$BW$4</c:f>
              <c:strCache>
                <c:ptCount val="2"/>
                <c:pt idx="0">
                  <c:v>14</c:v>
                </c:pt>
                <c:pt idx="1">
                  <c:v> 342.0 </c:v>
                </c:pt>
              </c:strCache>
            </c:strRef>
          </c:tx>
          <c:spPr>
            <a:ln w="28575">
              <a:noFill/>
            </a:ln>
          </c:spPr>
          <c:cat>
            <c:strRef>
              <c:f>Ferritin!$AH$5:$AH$11</c:f>
              <c:strCache>
                <c:ptCount val="5"/>
                <c:pt idx="0">
                  <c:v>Tid 1</c:v>
                </c:pt>
                <c:pt idx="1">
                  <c:v>Tid 2</c:v>
                </c:pt>
                <c:pt idx="2">
                  <c:v>Tid 3</c:v>
                </c:pt>
                <c:pt idx="3">
                  <c:v>Tid 4</c:v>
                </c:pt>
                <c:pt idx="4">
                  <c:v>Tid 5</c:v>
                </c:pt>
              </c:strCache>
            </c:strRef>
          </c:cat>
          <c:val>
            <c:numRef>
              <c:f>Ferritin!$BW$5:$BW$11</c:f>
              <c:numCache>
                <c:formatCode>General</c:formatCode>
                <c:ptCount val="7"/>
                <c:pt idx="0">
                  <c:v>-7.8999999999999773</c:v>
                </c:pt>
                <c:pt idx="1">
                  <c:v>4.8999999999999773</c:v>
                </c:pt>
                <c:pt idx="2">
                  <c:v>0</c:v>
                </c:pt>
                <c:pt idx="3">
                  <c:v>0</c:v>
                </c:pt>
                <c:pt idx="4">
                  <c:v>0</c:v>
                </c:pt>
                <c:pt idx="5">
                  <c:v>0</c:v>
                </c:pt>
                <c:pt idx="6">
                  <c:v>0</c:v>
                </c:pt>
              </c:numCache>
            </c:numRef>
          </c:val>
          <c:smooth val="0"/>
          <c:extLst>
            <c:ext xmlns:c16="http://schemas.microsoft.com/office/drawing/2014/chart" uri="{C3380CC4-5D6E-409C-BE32-E72D297353CC}">
              <c16:uniqueId val="{0000000D-DF71-450A-8BCB-7680870153E4}"/>
            </c:ext>
          </c:extLst>
        </c:ser>
        <c:ser>
          <c:idx val="14"/>
          <c:order val="14"/>
          <c:tx>
            <c:strRef>
              <c:f>Ferritin!$BX$3:$BX$4</c:f>
              <c:strCache>
                <c:ptCount val="2"/>
                <c:pt idx="0">
                  <c:v>15</c:v>
                </c:pt>
                <c:pt idx="1">
                  <c:v> 73.9 </c:v>
                </c:pt>
              </c:strCache>
            </c:strRef>
          </c:tx>
          <c:spPr>
            <a:ln w="28575">
              <a:noFill/>
            </a:ln>
          </c:spPr>
          <c:cat>
            <c:strRef>
              <c:f>Ferritin!$AH$5:$AH$11</c:f>
              <c:strCache>
                <c:ptCount val="5"/>
                <c:pt idx="0">
                  <c:v>Tid 1</c:v>
                </c:pt>
                <c:pt idx="1">
                  <c:v>Tid 2</c:v>
                </c:pt>
                <c:pt idx="2">
                  <c:v>Tid 3</c:v>
                </c:pt>
                <c:pt idx="3">
                  <c:v>Tid 4</c:v>
                </c:pt>
                <c:pt idx="4">
                  <c:v>Tid 5</c:v>
                </c:pt>
              </c:strCache>
            </c:strRef>
          </c:cat>
          <c:val>
            <c:numRef>
              <c:f>Ferritin!$BX$5:$BX$11</c:f>
              <c:numCache>
                <c:formatCode>General</c:formatCode>
                <c:ptCount val="7"/>
                <c:pt idx="0">
                  <c:v>-2.1000000000000085</c:v>
                </c:pt>
                <c:pt idx="1">
                  <c:v>-0.40000000000000568</c:v>
                </c:pt>
                <c:pt idx="2">
                  <c:v>-5.6000000000000085</c:v>
                </c:pt>
                <c:pt idx="3">
                  <c:v>-0.20000000000000284</c:v>
                </c:pt>
                <c:pt idx="4">
                  <c:v>0</c:v>
                </c:pt>
                <c:pt idx="5">
                  <c:v>0</c:v>
                </c:pt>
                <c:pt idx="6">
                  <c:v>0</c:v>
                </c:pt>
              </c:numCache>
            </c:numRef>
          </c:val>
          <c:smooth val="0"/>
          <c:extLst>
            <c:ext xmlns:c16="http://schemas.microsoft.com/office/drawing/2014/chart" uri="{C3380CC4-5D6E-409C-BE32-E72D297353CC}">
              <c16:uniqueId val="{0000000E-DF71-450A-8BCB-7680870153E4}"/>
            </c:ext>
          </c:extLst>
        </c:ser>
        <c:ser>
          <c:idx val="15"/>
          <c:order val="15"/>
          <c:tx>
            <c:strRef>
              <c:f>Ferritin!$BY$3:$BY$4</c:f>
              <c:strCache>
                <c:ptCount val="2"/>
                <c:pt idx="0">
                  <c:v>16</c:v>
                </c:pt>
                <c:pt idx="1">
                  <c:v> 75.1 </c:v>
                </c:pt>
              </c:strCache>
            </c:strRef>
          </c:tx>
          <c:spPr>
            <a:ln w="28575">
              <a:noFill/>
            </a:ln>
          </c:spPr>
          <c:cat>
            <c:strRef>
              <c:f>Ferritin!$AH$5:$AH$11</c:f>
              <c:strCache>
                <c:ptCount val="5"/>
                <c:pt idx="0">
                  <c:v>Tid 1</c:v>
                </c:pt>
                <c:pt idx="1">
                  <c:v>Tid 2</c:v>
                </c:pt>
                <c:pt idx="2">
                  <c:v>Tid 3</c:v>
                </c:pt>
                <c:pt idx="3">
                  <c:v>Tid 4</c:v>
                </c:pt>
                <c:pt idx="4">
                  <c:v>Tid 5</c:v>
                </c:pt>
              </c:strCache>
            </c:strRef>
          </c:cat>
          <c:val>
            <c:numRef>
              <c:f>Ferritin!$BY$5:$BY$11</c:f>
              <c:numCache>
                <c:formatCode>General</c:formatCode>
                <c:ptCount val="7"/>
                <c:pt idx="0">
                  <c:v>0</c:v>
                </c:pt>
                <c:pt idx="1">
                  <c:v>0</c:v>
                </c:pt>
                <c:pt idx="2">
                  <c:v>0</c:v>
                </c:pt>
                <c:pt idx="3">
                  <c:v>-3.2999999999999972</c:v>
                </c:pt>
                <c:pt idx="4">
                  <c:v>-3.3999999999999915</c:v>
                </c:pt>
                <c:pt idx="5">
                  <c:v>0</c:v>
                </c:pt>
                <c:pt idx="6">
                  <c:v>0</c:v>
                </c:pt>
              </c:numCache>
            </c:numRef>
          </c:val>
          <c:smooth val="0"/>
          <c:extLst>
            <c:ext xmlns:c16="http://schemas.microsoft.com/office/drawing/2014/chart" uri="{C3380CC4-5D6E-409C-BE32-E72D297353CC}">
              <c16:uniqueId val="{0000000F-DF71-450A-8BCB-7680870153E4}"/>
            </c:ext>
          </c:extLst>
        </c:ser>
        <c:ser>
          <c:idx val="16"/>
          <c:order val="16"/>
          <c:tx>
            <c:strRef>
              <c:f>Ferritin!$BZ$3:$BZ$4</c:f>
              <c:strCache>
                <c:ptCount val="2"/>
                <c:pt idx="0">
                  <c:v>17</c:v>
                </c:pt>
                <c:pt idx="1">
                  <c:v> 342.6 </c:v>
                </c:pt>
              </c:strCache>
            </c:strRef>
          </c:tx>
          <c:spPr>
            <a:ln w="28575">
              <a:noFill/>
            </a:ln>
          </c:spPr>
          <c:cat>
            <c:strRef>
              <c:f>Ferritin!$AH$5:$AH$11</c:f>
              <c:strCache>
                <c:ptCount val="5"/>
                <c:pt idx="0">
                  <c:v>Tid 1</c:v>
                </c:pt>
                <c:pt idx="1">
                  <c:v>Tid 2</c:v>
                </c:pt>
                <c:pt idx="2">
                  <c:v>Tid 3</c:v>
                </c:pt>
                <c:pt idx="3">
                  <c:v>Tid 4</c:v>
                </c:pt>
                <c:pt idx="4">
                  <c:v>Tid 5</c:v>
                </c:pt>
              </c:strCache>
            </c:strRef>
          </c:cat>
          <c:val>
            <c:numRef>
              <c:f>Ferritin!$BZ$5:$BZ$11</c:f>
              <c:numCache>
                <c:formatCode>General</c:formatCode>
                <c:ptCount val="7"/>
                <c:pt idx="0">
                  <c:v>0</c:v>
                </c:pt>
                <c:pt idx="1">
                  <c:v>0</c:v>
                </c:pt>
                <c:pt idx="2">
                  <c:v>0</c:v>
                </c:pt>
                <c:pt idx="3">
                  <c:v>17.599999999999966</c:v>
                </c:pt>
                <c:pt idx="4">
                  <c:v>18.699999999999989</c:v>
                </c:pt>
                <c:pt idx="5">
                  <c:v>0</c:v>
                </c:pt>
                <c:pt idx="6">
                  <c:v>0</c:v>
                </c:pt>
              </c:numCache>
            </c:numRef>
          </c:val>
          <c:smooth val="0"/>
          <c:extLst>
            <c:ext xmlns:c16="http://schemas.microsoft.com/office/drawing/2014/chart" uri="{C3380CC4-5D6E-409C-BE32-E72D297353CC}">
              <c16:uniqueId val="{00000010-DF71-450A-8BCB-7680870153E4}"/>
            </c:ext>
          </c:extLst>
        </c:ser>
        <c:ser>
          <c:idx val="17"/>
          <c:order val="17"/>
          <c:tx>
            <c:strRef>
              <c:f>Ferritin!$CA$3:$CA$4</c:f>
              <c:strCache>
                <c:ptCount val="2"/>
                <c:pt idx="0">
                  <c:v>18</c:v>
                </c:pt>
                <c:pt idx="1">
                  <c:v> 308.6 </c:v>
                </c:pt>
              </c:strCache>
            </c:strRef>
          </c:tx>
          <c:spPr>
            <a:ln w="28575">
              <a:noFill/>
            </a:ln>
          </c:spPr>
          <c:cat>
            <c:strRef>
              <c:f>Ferritin!$AH$5:$AH$11</c:f>
              <c:strCache>
                <c:ptCount val="5"/>
                <c:pt idx="0">
                  <c:v>Tid 1</c:v>
                </c:pt>
                <c:pt idx="1">
                  <c:v>Tid 2</c:v>
                </c:pt>
                <c:pt idx="2">
                  <c:v>Tid 3</c:v>
                </c:pt>
                <c:pt idx="3">
                  <c:v>Tid 4</c:v>
                </c:pt>
                <c:pt idx="4">
                  <c:v>Tid 5</c:v>
                </c:pt>
              </c:strCache>
            </c:strRef>
          </c:cat>
          <c:val>
            <c:numRef>
              <c:f>Ferritin!$CA$5:$CA$11</c:f>
              <c:numCache>
                <c:formatCode>General</c:formatCode>
                <c:ptCount val="7"/>
                <c:pt idx="0">
                  <c:v>0</c:v>
                </c:pt>
                <c:pt idx="1">
                  <c:v>0</c:v>
                </c:pt>
                <c:pt idx="2">
                  <c:v>0</c:v>
                </c:pt>
                <c:pt idx="3">
                  <c:v>-9.7000000000000455</c:v>
                </c:pt>
                <c:pt idx="4">
                  <c:v>-8.1000000000000227</c:v>
                </c:pt>
                <c:pt idx="5">
                  <c:v>0</c:v>
                </c:pt>
                <c:pt idx="6">
                  <c:v>0</c:v>
                </c:pt>
              </c:numCache>
            </c:numRef>
          </c:val>
          <c:smooth val="0"/>
          <c:extLst>
            <c:ext xmlns:c16="http://schemas.microsoft.com/office/drawing/2014/chart" uri="{C3380CC4-5D6E-409C-BE32-E72D297353CC}">
              <c16:uniqueId val="{00000011-DF71-450A-8BCB-7680870153E4}"/>
            </c:ext>
          </c:extLst>
        </c:ser>
        <c:ser>
          <c:idx val="18"/>
          <c:order val="18"/>
          <c:tx>
            <c:strRef>
              <c:f>Ferritin!$CB$3:$CB$4</c:f>
              <c:strCache>
                <c:ptCount val="2"/>
                <c:pt idx="0">
                  <c:v>19</c:v>
                </c:pt>
                <c:pt idx="1">
                  <c:v> 136.0 </c:v>
                </c:pt>
              </c:strCache>
            </c:strRef>
          </c:tx>
          <c:spPr>
            <a:ln w="28575">
              <a:noFill/>
            </a:ln>
          </c:spPr>
          <c:cat>
            <c:strRef>
              <c:f>Ferritin!$AH$5:$AH$11</c:f>
              <c:strCache>
                <c:ptCount val="5"/>
                <c:pt idx="0">
                  <c:v>Tid 1</c:v>
                </c:pt>
                <c:pt idx="1">
                  <c:v>Tid 2</c:v>
                </c:pt>
                <c:pt idx="2">
                  <c:v>Tid 3</c:v>
                </c:pt>
                <c:pt idx="3">
                  <c:v>Tid 4</c:v>
                </c:pt>
                <c:pt idx="4">
                  <c:v>Tid 5</c:v>
                </c:pt>
              </c:strCache>
            </c:strRef>
          </c:cat>
          <c:val>
            <c:numRef>
              <c:f>Ferritin!$CB$5:$CB$11</c:f>
              <c:numCache>
                <c:formatCode>General</c:formatCode>
                <c:ptCount val="7"/>
                <c:pt idx="0">
                  <c:v>0</c:v>
                </c:pt>
                <c:pt idx="1">
                  <c:v>0</c:v>
                </c:pt>
                <c:pt idx="2">
                  <c:v>0</c:v>
                </c:pt>
                <c:pt idx="3">
                  <c:v>-2.3000000000000114</c:v>
                </c:pt>
                <c:pt idx="4">
                  <c:v>6.1999999999999886</c:v>
                </c:pt>
                <c:pt idx="5">
                  <c:v>0</c:v>
                </c:pt>
                <c:pt idx="6">
                  <c:v>0</c:v>
                </c:pt>
              </c:numCache>
            </c:numRef>
          </c:val>
          <c:smooth val="0"/>
          <c:extLst>
            <c:ext xmlns:c16="http://schemas.microsoft.com/office/drawing/2014/chart" uri="{C3380CC4-5D6E-409C-BE32-E72D297353CC}">
              <c16:uniqueId val="{00000012-DF71-450A-8BCB-7680870153E4}"/>
            </c:ext>
          </c:extLst>
        </c:ser>
        <c:ser>
          <c:idx val="19"/>
          <c:order val="19"/>
          <c:tx>
            <c:strRef>
              <c:f>Ferritin!$CC$3:$CC$4</c:f>
              <c:strCache>
                <c:ptCount val="2"/>
                <c:pt idx="0">
                  <c:v>20</c:v>
                </c:pt>
                <c:pt idx="1">
                  <c:v> -   </c:v>
                </c:pt>
              </c:strCache>
            </c:strRef>
          </c:tx>
          <c:spPr>
            <a:ln w="28575">
              <a:noFill/>
            </a:ln>
          </c:spPr>
          <c:cat>
            <c:strRef>
              <c:f>Ferritin!$AH$5:$AH$11</c:f>
              <c:strCache>
                <c:ptCount val="5"/>
                <c:pt idx="0">
                  <c:v>Tid 1</c:v>
                </c:pt>
                <c:pt idx="1">
                  <c:v>Tid 2</c:v>
                </c:pt>
                <c:pt idx="2">
                  <c:v>Tid 3</c:v>
                </c:pt>
                <c:pt idx="3">
                  <c:v>Tid 4</c:v>
                </c:pt>
                <c:pt idx="4">
                  <c:v>Tid 5</c:v>
                </c:pt>
              </c:strCache>
            </c:strRef>
          </c:cat>
          <c:val>
            <c:numRef>
              <c:f>Ferritin!$CC$5:$CC$11</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13-DF71-450A-8BCB-7680870153E4}"/>
            </c:ext>
          </c:extLst>
        </c:ser>
        <c:ser>
          <c:idx val="20"/>
          <c:order val="20"/>
          <c:tx>
            <c:strRef>
              <c:f>Ferritin!$CD$3:$CD$4</c:f>
              <c:strCache>
                <c:ptCount val="2"/>
                <c:pt idx="0">
                  <c:v>TEa</c:v>
                </c:pt>
              </c:strCache>
            </c:strRef>
          </c:tx>
          <c:spPr>
            <a:ln w="28575">
              <a:solidFill>
                <a:schemeClr val="accent2">
                  <a:lumMod val="60000"/>
                  <a:lumOff val="40000"/>
                </a:schemeClr>
              </a:solidFill>
            </a:ln>
          </c:spPr>
          <c:marker>
            <c:symbol val="none"/>
          </c:marker>
          <c:cat>
            <c:strRef>
              <c:f>Ferritin!$AH$5:$AH$11</c:f>
              <c:strCache>
                <c:ptCount val="5"/>
                <c:pt idx="0">
                  <c:v>Tid 1</c:v>
                </c:pt>
                <c:pt idx="1">
                  <c:v>Tid 2</c:v>
                </c:pt>
                <c:pt idx="2">
                  <c:v>Tid 3</c:v>
                </c:pt>
                <c:pt idx="3">
                  <c:v>Tid 4</c:v>
                </c:pt>
                <c:pt idx="4">
                  <c:v>Tid 5</c:v>
                </c:pt>
              </c:strCache>
            </c:strRef>
          </c:cat>
          <c:val>
            <c:numRef>
              <c:f>Ferritin!$CD$5:$CD$11</c:f>
              <c:numCache>
                <c:formatCode>_ * #\ ##0.00_ ;_ * \-#\ ##0.00_ ;_ * "-"??_ ;_ @_ </c:formatCode>
                <c:ptCount val="7"/>
                <c:pt idx="0">
                  <c:v>42.356666666666669</c:v>
                </c:pt>
                <c:pt idx="1">
                  <c:v>42.356666666666669</c:v>
                </c:pt>
                <c:pt idx="2">
                  <c:v>42.356666666666669</c:v>
                </c:pt>
                <c:pt idx="3">
                  <c:v>42.356666666666669</c:v>
                </c:pt>
                <c:pt idx="4">
                  <c:v>42.356666666666669</c:v>
                </c:pt>
                <c:pt idx="5">
                  <c:v>0</c:v>
                </c:pt>
                <c:pt idx="6">
                  <c:v>0</c:v>
                </c:pt>
              </c:numCache>
            </c:numRef>
          </c:val>
          <c:smooth val="0"/>
          <c:extLst>
            <c:ext xmlns:c16="http://schemas.microsoft.com/office/drawing/2014/chart" uri="{C3380CC4-5D6E-409C-BE32-E72D297353CC}">
              <c16:uniqueId val="{00000014-DF71-450A-8BCB-7680870153E4}"/>
            </c:ext>
          </c:extLst>
        </c:ser>
        <c:ser>
          <c:idx val="21"/>
          <c:order val="21"/>
          <c:tx>
            <c:strRef>
              <c:f>Ferritin!$CE$3:$CE$4</c:f>
              <c:strCache>
                <c:ptCount val="2"/>
                <c:pt idx="0">
                  <c:v>B</c:v>
                </c:pt>
              </c:strCache>
            </c:strRef>
          </c:tx>
          <c:spPr>
            <a:ln w="28575">
              <a:solidFill>
                <a:schemeClr val="accent1"/>
              </a:solidFill>
            </a:ln>
          </c:spPr>
          <c:marker>
            <c:symbol val="none"/>
          </c:marker>
          <c:cat>
            <c:strRef>
              <c:f>Ferritin!$AH$5:$AH$11</c:f>
              <c:strCache>
                <c:ptCount val="5"/>
                <c:pt idx="0">
                  <c:v>Tid 1</c:v>
                </c:pt>
                <c:pt idx="1">
                  <c:v>Tid 2</c:v>
                </c:pt>
                <c:pt idx="2">
                  <c:v>Tid 3</c:v>
                </c:pt>
                <c:pt idx="3">
                  <c:v>Tid 4</c:v>
                </c:pt>
                <c:pt idx="4">
                  <c:v>Tid 5</c:v>
                </c:pt>
              </c:strCache>
            </c:strRef>
          </c:cat>
          <c:val>
            <c:numRef>
              <c:f>Ferritin!$CE$5:$CE$11</c:f>
              <c:numCache>
                <c:formatCode>_ * #\ ##0.00_ ;_ * \-#\ ##0.00_ ;_ * "-"??_ ;_ @_ </c:formatCode>
                <c:ptCount val="7"/>
                <c:pt idx="0">
                  <c:v>16.811666666666667</c:v>
                </c:pt>
                <c:pt idx="1">
                  <c:v>16.811666666666667</c:v>
                </c:pt>
                <c:pt idx="2">
                  <c:v>16.811666666666667</c:v>
                </c:pt>
                <c:pt idx="3">
                  <c:v>16.811666666666667</c:v>
                </c:pt>
                <c:pt idx="4">
                  <c:v>16.811666666666667</c:v>
                </c:pt>
                <c:pt idx="5">
                  <c:v>0</c:v>
                </c:pt>
                <c:pt idx="6">
                  <c:v>0</c:v>
                </c:pt>
              </c:numCache>
            </c:numRef>
          </c:val>
          <c:smooth val="0"/>
          <c:extLst>
            <c:ext xmlns:c16="http://schemas.microsoft.com/office/drawing/2014/chart" uri="{C3380CC4-5D6E-409C-BE32-E72D297353CC}">
              <c16:uniqueId val="{00000015-DF71-450A-8BCB-7680870153E4}"/>
            </c:ext>
          </c:extLst>
        </c:ser>
        <c:ser>
          <c:idx val="22"/>
          <c:order val="22"/>
          <c:tx>
            <c:strRef>
              <c:f>Ferritin!$CF$3:$CF$4</c:f>
              <c:strCache>
                <c:ptCount val="2"/>
                <c:pt idx="0">
                  <c:v>-B</c:v>
                </c:pt>
              </c:strCache>
            </c:strRef>
          </c:tx>
          <c:spPr>
            <a:ln w="28575">
              <a:solidFill>
                <a:srgbClr val="4F81BD"/>
              </a:solidFill>
            </a:ln>
          </c:spPr>
          <c:marker>
            <c:symbol val="none"/>
          </c:marker>
          <c:cat>
            <c:strRef>
              <c:f>Ferritin!$AH$5:$AH$11</c:f>
              <c:strCache>
                <c:ptCount val="5"/>
                <c:pt idx="0">
                  <c:v>Tid 1</c:v>
                </c:pt>
                <c:pt idx="1">
                  <c:v>Tid 2</c:v>
                </c:pt>
                <c:pt idx="2">
                  <c:v>Tid 3</c:v>
                </c:pt>
                <c:pt idx="3">
                  <c:v>Tid 4</c:v>
                </c:pt>
                <c:pt idx="4">
                  <c:v>Tid 5</c:v>
                </c:pt>
              </c:strCache>
            </c:strRef>
          </c:cat>
          <c:val>
            <c:numRef>
              <c:f>Ferritin!$CF$5:$CF$11</c:f>
              <c:numCache>
                <c:formatCode>_ * #\ ##0.00_ ;_ * \-#\ ##0.00_ ;_ * "-"??_ ;_ @_ </c:formatCode>
                <c:ptCount val="7"/>
                <c:pt idx="0">
                  <c:v>-16.811666666666667</c:v>
                </c:pt>
                <c:pt idx="1">
                  <c:v>-16.811666666666667</c:v>
                </c:pt>
                <c:pt idx="2">
                  <c:v>-16.811666666666667</c:v>
                </c:pt>
                <c:pt idx="3">
                  <c:v>-16.811666666666667</c:v>
                </c:pt>
                <c:pt idx="4">
                  <c:v>-16.811666666666667</c:v>
                </c:pt>
                <c:pt idx="5">
                  <c:v>0</c:v>
                </c:pt>
                <c:pt idx="6">
                  <c:v>0</c:v>
                </c:pt>
              </c:numCache>
            </c:numRef>
          </c:val>
          <c:smooth val="0"/>
          <c:extLst>
            <c:ext xmlns:c16="http://schemas.microsoft.com/office/drawing/2014/chart" uri="{C3380CC4-5D6E-409C-BE32-E72D297353CC}">
              <c16:uniqueId val="{00000016-DF71-450A-8BCB-7680870153E4}"/>
            </c:ext>
          </c:extLst>
        </c:ser>
        <c:ser>
          <c:idx val="23"/>
          <c:order val="23"/>
          <c:tx>
            <c:strRef>
              <c:f>Ferritin!$CG$3:$CG$4</c:f>
              <c:strCache>
                <c:ptCount val="2"/>
                <c:pt idx="0">
                  <c:v>-TEa</c:v>
                </c:pt>
              </c:strCache>
            </c:strRef>
          </c:tx>
          <c:spPr>
            <a:ln w="28575">
              <a:solidFill>
                <a:srgbClr val="C0504D">
                  <a:lumMod val="60000"/>
                  <a:lumOff val="40000"/>
                </a:srgbClr>
              </a:solidFill>
            </a:ln>
          </c:spPr>
          <c:marker>
            <c:symbol val="none"/>
          </c:marker>
          <c:cat>
            <c:strRef>
              <c:f>Ferritin!$AH$5:$AH$11</c:f>
              <c:strCache>
                <c:ptCount val="5"/>
                <c:pt idx="0">
                  <c:v>Tid 1</c:v>
                </c:pt>
                <c:pt idx="1">
                  <c:v>Tid 2</c:v>
                </c:pt>
                <c:pt idx="2">
                  <c:v>Tid 3</c:v>
                </c:pt>
                <c:pt idx="3">
                  <c:v>Tid 4</c:v>
                </c:pt>
                <c:pt idx="4">
                  <c:v>Tid 5</c:v>
                </c:pt>
              </c:strCache>
            </c:strRef>
          </c:cat>
          <c:val>
            <c:numRef>
              <c:f>Ferritin!$CG$5:$CG$11</c:f>
              <c:numCache>
                <c:formatCode>_ * #\ ##0.00_ ;_ * \-#\ ##0.00_ ;_ * "-"??_ ;_ @_ </c:formatCode>
                <c:ptCount val="7"/>
                <c:pt idx="0">
                  <c:v>-42.356666666666669</c:v>
                </c:pt>
                <c:pt idx="1">
                  <c:v>-42.356666666666669</c:v>
                </c:pt>
                <c:pt idx="2">
                  <c:v>-42.356666666666669</c:v>
                </c:pt>
                <c:pt idx="3">
                  <c:v>-42.356666666666669</c:v>
                </c:pt>
                <c:pt idx="4">
                  <c:v>-42.356666666666669</c:v>
                </c:pt>
                <c:pt idx="5">
                  <c:v>0</c:v>
                </c:pt>
                <c:pt idx="6">
                  <c:v>0</c:v>
                </c:pt>
              </c:numCache>
            </c:numRef>
          </c:val>
          <c:smooth val="0"/>
          <c:extLst>
            <c:ext xmlns:c16="http://schemas.microsoft.com/office/drawing/2014/chart" uri="{C3380CC4-5D6E-409C-BE32-E72D297353CC}">
              <c16:uniqueId val="{00000017-DF71-450A-8BCB-7680870153E4}"/>
            </c:ext>
          </c:extLst>
        </c:ser>
        <c:ser>
          <c:idx val="24"/>
          <c:order val="24"/>
          <c:tx>
            <c:strRef>
              <c:f>Ferritin!$CH$3:$CH$4</c:f>
              <c:strCache>
                <c:ptCount val="2"/>
                <c:pt idx="0">
                  <c:v>M</c:v>
                </c:pt>
              </c:strCache>
            </c:strRef>
          </c:tx>
          <c:spPr>
            <a:ln w="28575">
              <a:noFill/>
            </a:ln>
          </c:spPr>
          <c:marker>
            <c:symbol val="none"/>
          </c:marker>
          <c:errBars>
            <c:errDir val="y"/>
            <c:errBarType val="both"/>
            <c:errValType val="cust"/>
            <c:noEndCap val="0"/>
            <c:plus>
              <c:numRef>
                <c:f>Ferritin!$CI$5:$CI$11</c:f>
                <c:numCache>
                  <c:formatCode>General</c:formatCode>
                  <c:ptCount val="7"/>
                  <c:pt idx="0">
                    <c:v>7.1077062393750259</c:v>
                  </c:pt>
                  <c:pt idx="1">
                    <c:v>7.2993264960024877</c:v>
                  </c:pt>
                  <c:pt idx="2">
                    <c:v>7.3120416563254782</c:v>
                  </c:pt>
                  <c:pt idx="3">
                    <c:v>4.7925825542175184</c:v>
                  </c:pt>
                  <c:pt idx="4">
                    <c:v>4.7957753370648328</c:v>
                  </c:pt>
                  <c:pt idx="5">
                    <c:v>0</c:v>
                  </c:pt>
                  <c:pt idx="6">
                    <c:v>0</c:v>
                  </c:pt>
                </c:numCache>
              </c:numRef>
            </c:plus>
            <c:minus>
              <c:numRef>
                <c:f>Ferritin!$CI$5:$CI$11</c:f>
                <c:numCache>
                  <c:formatCode>General</c:formatCode>
                  <c:ptCount val="7"/>
                  <c:pt idx="0">
                    <c:v>7.1077062393750259</c:v>
                  </c:pt>
                  <c:pt idx="1">
                    <c:v>7.2993264960024877</c:v>
                  </c:pt>
                  <c:pt idx="2">
                    <c:v>7.3120416563254782</c:v>
                  </c:pt>
                  <c:pt idx="3">
                    <c:v>4.7925825542175184</c:v>
                  </c:pt>
                  <c:pt idx="4">
                    <c:v>4.7957753370648328</c:v>
                  </c:pt>
                  <c:pt idx="5">
                    <c:v>0</c:v>
                  </c:pt>
                  <c:pt idx="6">
                    <c:v>0</c:v>
                  </c:pt>
                </c:numCache>
              </c:numRef>
            </c:minus>
            <c:spPr>
              <a:ln w="254000">
                <a:solidFill>
                  <a:sysClr val="windowText" lastClr="000000">
                    <a:alpha val="19000"/>
                  </a:sysClr>
                </a:solidFill>
              </a:ln>
            </c:spPr>
          </c:errBars>
          <c:cat>
            <c:strRef>
              <c:f>Ferritin!$AH$5:$AH$11</c:f>
              <c:strCache>
                <c:ptCount val="5"/>
                <c:pt idx="0">
                  <c:v>Tid 1</c:v>
                </c:pt>
                <c:pt idx="1">
                  <c:v>Tid 2</c:v>
                </c:pt>
                <c:pt idx="2">
                  <c:v>Tid 3</c:v>
                </c:pt>
                <c:pt idx="3">
                  <c:v>Tid 4</c:v>
                </c:pt>
                <c:pt idx="4">
                  <c:v>Tid 5</c:v>
                </c:pt>
              </c:strCache>
            </c:strRef>
          </c:cat>
          <c:val>
            <c:numRef>
              <c:f>Ferritin!$CH$5:$CH$11</c:f>
              <c:numCache>
                <c:formatCode>General</c:formatCode>
                <c:ptCount val="7"/>
                <c:pt idx="0">
                  <c:v>3.026666666666666</c:v>
                </c:pt>
                <c:pt idx="1">
                  <c:v>5.5866666666666696</c:v>
                </c:pt>
                <c:pt idx="2">
                  <c:v>0.68571428571428739</c:v>
                </c:pt>
                <c:pt idx="3">
                  <c:v>-1.72352941176471</c:v>
                </c:pt>
                <c:pt idx="4">
                  <c:v>3.216666666666665</c:v>
                </c:pt>
                <c:pt idx="5">
                  <c:v>0</c:v>
                </c:pt>
                <c:pt idx="6">
                  <c:v>0</c:v>
                </c:pt>
              </c:numCache>
            </c:numRef>
          </c:val>
          <c:smooth val="0"/>
          <c:extLst>
            <c:ext xmlns:c16="http://schemas.microsoft.com/office/drawing/2014/chart" uri="{C3380CC4-5D6E-409C-BE32-E72D297353CC}">
              <c16:uniqueId val="{00000018-DF71-450A-8BCB-7680870153E4}"/>
            </c:ext>
          </c:extLst>
        </c:ser>
        <c:dLbls>
          <c:showLegendKey val="0"/>
          <c:showVal val="0"/>
          <c:showCatName val="0"/>
          <c:showSerName val="0"/>
          <c:showPercent val="0"/>
          <c:showBubbleSize val="0"/>
        </c:dLbls>
        <c:marker val="1"/>
        <c:smooth val="0"/>
        <c:axId val="169791488"/>
        <c:axId val="169793024"/>
      </c:lineChart>
      <c:catAx>
        <c:axId val="169791488"/>
        <c:scaling>
          <c:orientation val="minMax"/>
        </c:scaling>
        <c:delete val="0"/>
        <c:axPos val="b"/>
        <c:numFmt formatCode="General" sourceLinked="1"/>
        <c:majorTickMark val="out"/>
        <c:minorTickMark val="none"/>
        <c:tickLblPos val="low"/>
        <c:txPr>
          <a:bodyPr/>
          <a:lstStyle/>
          <a:p>
            <a:pPr>
              <a:defRPr sz="1600"/>
            </a:pPr>
            <a:endParaRPr lang="nb-NO"/>
          </a:p>
        </c:txPr>
        <c:crossAx val="169793024"/>
        <c:crosses val="autoZero"/>
        <c:auto val="1"/>
        <c:lblAlgn val="ctr"/>
        <c:lblOffset val="100"/>
        <c:noMultiLvlLbl val="0"/>
      </c:catAx>
      <c:valAx>
        <c:axId val="169793024"/>
        <c:scaling>
          <c:orientation val="minMax"/>
        </c:scaling>
        <c:delete val="0"/>
        <c:axPos val="l"/>
        <c:majorGridlines/>
        <c:numFmt formatCode="General" sourceLinked="1"/>
        <c:majorTickMark val="out"/>
        <c:minorTickMark val="none"/>
        <c:tickLblPos val="nextTo"/>
        <c:txPr>
          <a:bodyPr/>
          <a:lstStyle/>
          <a:p>
            <a:pPr>
              <a:defRPr sz="1800"/>
            </a:pPr>
            <a:endParaRPr lang="nb-NO"/>
          </a:p>
        </c:txPr>
        <c:crossAx val="169791488"/>
        <c:crosses val="autoZero"/>
        <c:crossBetween val="between"/>
      </c:valAx>
    </c:plotArea>
    <c:plotVisOnly val="1"/>
    <c:dispBlanksAs val="gap"/>
    <c:showDLblsOverMax val="0"/>
  </c:chart>
  <c:printSettings>
    <c:headerFooter/>
    <c:pageMargins b="0.78740157499999996" l="0.70000000000000051" r="0.70000000000000051" t="0.78740157499999996" header="0.30000000000000027" footer="0.30000000000000027"/>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nb-NO"/>
              <a:t>Relative avvik</a:t>
            </a:r>
          </a:p>
        </c:rich>
      </c:tx>
      <c:overlay val="1"/>
    </c:title>
    <c:autoTitleDeleted val="0"/>
    <c:plotArea>
      <c:layout>
        <c:manualLayout>
          <c:layoutTarget val="inner"/>
          <c:xMode val="edge"/>
          <c:yMode val="edge"/>
          <c:x val="7.7753613096785731E-2"/>
          <c:y val="6.5811258492699143E-2"/>
          <c:w val="0.71382409193047658"/>
          <c:h val="0.87463280593544213"/>
        </c:manualLayout>
      </c:layout>
      <c:lineChart>
        <c:grouping val="standard"/>
        <c:varyColors val="0"/>
        <c:ser>
          <c:idx val="0"/>
          <c:order val="0"/>
          <c:tx>
            <c:strRef>
              <c:f>Folat!$AG$3:$AG$4</c:f>
              <c:strCache>
                <c:ptCount val="2"/>
                <c:pt idx="0">
                  <c:v>1</c:v>
                </c:pt>
                <c:pt idx="1">
                  <c:v> 11.0 </c:v>
                </c:pt>
              </c:strCache>
            </c:strRef>
          </c:tx>
          <c:spPr>
            <a:ln>
              <a:noFill/>
            </a:ln>
          </c:spPr>
          <c:cat>
            <c:strRef>
              <c:f>Folat!$AF$5:$AF$11</c:f>
              <c:strCache>
                <c:ptCount val="5"/>
                <c:pt idx="0">
                  <c:v>Tid 1</c:v>
                </c:pt>
                <c:pt idx="1">
                  <c:v>Tid 2</c:v>
                </c:pt>
                <c:pt idx="2">
                  <c:v>Tid 3</c:v>
                </c:pt>
                <c:pt idx="3">
                  <c:v>Tid 4</c:v>
                </c:pt>
                <c:pt idx="4">
                  <c:v>Tid 5</c:v>
                </c:pt>
              </c:strCache>
            </c:strRef>
          </c:cat>
          <c:val>
            <c:numRef>
              <c:f>Folat!$AG$5:$AG$11</c:f>
              <c:numCache>
                <c:formatCode>0%</c:formatCode>
                <c:ptCount val="7"/>
                <c:pt idx="0">
                  <c:v>0</c:v>
                </c:pt>
                <c:pt idx="1">
                  <c:v>8.181818181818179E-2</c:v>
                </c:pt>
                <c:pt idx="2">
                  <c:v>-3.6363636363636376E-2</c:v>
                </c:pt>
                <c:pt idx="3">
                  <c:v>0.10909090909090913</c:v>
                </c:pt>
                <c:pt idx="4">
                  <c:v>-9.0909090909090384E-3</c:v>
                </c:pt>
                <c:pt idx="5">
                  <c:v>0</c:v>
                </c:pt>
                <c:pt idx="6">
                  <c:v>0</c:v>
                </c:pt>
              </c:numCache>
            </c:numRef>
          </c:val>
          <c:smooth val="0"/>
          <c:extLst>
            <c:ext xmlns:c16="http://schemas.microsoft.com/office/drawing/2014/chart" uri="{C3380CC4-5D6E-409C-BE32-E72D297353CC}">
              <c16:uniqueId val="{00000000-B6C0-4D6A-9288-23FA448CECA9}"/>
            </c:ext>
          </c:extLst>
        </c:ser>
        <c:ser>
          <c:idx val="1"/>
          <c:order val="1"/>
          <c:tx>
            <c:strRef>
              <c:f>Folat!$AH$3:$AH$4</c:f>
              <c:strCache>
                <c:ptCount val="2"/>
                <c:pt idx="0">
                  <c:v>2</c:v>
                </c:pt>
                <c:pt idx="1">
                  <c:v> 7.0 </c:v>
                </c:pt>
              </c:strCache>
            </c:strRef>
          </c:tx>
          <c:spPr>
            <a:ln>
              <a:noFill/>
            </a:ln>
          </c:spPr>
          <c:cat>
            <c:strRef>
              <c:f>Folat!$AF$5:$AF$11</c:f>
              <c:strCache>
                <c:ptCount val="5"/>
                <c:pt idx="0">
                  <c:v>Tid 1</c:v>
                </c:pt>
                <c:pt idx="1">
                  <c:v>Tid 2</c:v>
                </c:pt>
                <c:pt idx="2">
                  <c:v>Tid 3</c:v>
                </c:pt>
                <c:pt idx="3">
                  <c:v>Tid 4</c:v>
                </c:pt>
                <c:pt idx="4">
                  <c:v>Tid 5</c:v>
                </c:pt>
              </c:strCache>
            </c:strRef>
          </c:cat>
          <c:val>
            <c:numRef>
              <c:f>Folat!$AH$5:$AH$11</c:f>
              <c:numCache>
                <c:formatCode>0%</c:formatCode>
                <c:ptCount val="7"/>
                <c:pt idx="0">
                  <c:v>0.12857142857142856</c:v>
                </c:pt>
                <c:pt idx="1">
                  <c:v>0.22857142857142843</c:v>
                </c:pt>
                <c:pt idx="2">
                  <c:v>8.5714285714285632E-2</c:v>
                </c:pt>
                <c:pt idx="3">
                  <c:v>0.10000000000000009</c:v>
                </c:pt>
                <c:pt idx="4">
                  <c:v>0</c:v>
                </c:pt>
                <c:pt idx="5">
                  <c:v>0</c:v>
                </c:pt>
                <c:pt idx="6">
                  <c:v>0</c:v>
                </c:pt>
              </c:numCache>
            </c:numRef>
          </c:val>
          <c:smooth val="0"/>
          <c:extLst>
            <c:ext xmlns:c16="http://schemas.microsoft.com/office/drawing/2014/chart" uri="{C3380CC4-5D6E-409C-BE32-E72D297353CC}">
              <c16:uniqueId val="{00000001-B6C0-4D6A-9288-23FA448CECA9}"/>
            </c:ext>
          </c:extLst>
        </c:ser>
        <c:ser>
          <c:idx val="2"/>
          <c:order val="2"/>
          <c:tx>
            <c:strRef>
              <c:f>Folat!$AI$3:$AI$4</c:f>
              <c:strCache>
                <c:ptCount val="2"/>
                <c:pt idx="0">
                  <c:v>3</c:v>
                </c:pt>
                <c:pt idx="1">
                  <c:v> 26.0 </c:v>
                </c:pt>
              </c:strCache>
            </c:strRef>
          </c:tx>
          <c:spPr>
            <a:ln>
              <a:noFill/>
            </a:ln>
          </c:spPr>
          <c:cat>
            <c:strRef>
              <c:f>Folat!$AF$5:$AF$11</c:f>
              <c:strCache>
                <c:ptCount val="5"/>
                <c:pt idx="0">
                  <c:v>Tid 1</c:v>
                </c:pt>
                <c:pt idx="1">
                  <c:v>Tid 2</c:v>
                </c:pt>
                <c:pt idx="2">
                  <c:v>Tid 3</c:v>
                </c:pt>
                <c:pt idx="3">
                  <c:v>Tid 4</c:v>
                </c:pt>
                <c:pt idx="4">
                  <c:v>Tid 5</c:v>
                </c:pt>
              </c:strCache>
            </c:strRef>
          </c:cat>
          <c:val>
            <c:numRef>
              <c:f>Folat!$AI$5:$AI$11</c:f>
              <c:numCache>
                <c:formatCode>0%</c:formatCode>
                <c:ptCount val="7"/>
                <c:pt idx="0">
                  <c:v>-6.5384615384615374E-2</c:v>
                </c:pt>
                <c:pt idx="1">
                  <c:v>-3.0769230769230771E-2</c:v>
                </c:pt>
                <c:pt idx="2">
                  <c:v>-5.0000000000000044E-2</c:v>
                </c:pt>
                <c:pt idx="3">
                  <c:v>-7.692307692307665E-3</c:v>
                </c:pt>
                <c:pt idx="4">
                  <c:v>3.8461538461538325E-3</c:v>
                </c:pt>
                <c:pt idx="5">
                  <c:v>0</c:v>
                </c:pt>
                <c:pt idx="6">
                  <c:v>0</c:v>
                </c:pt>
              </c:numCache>
            </c:numRef>
          </c:val>
          <c:smooth val="0"/>
          <c:extLst>
            <c:ext xmlns:c16="http://schemas.microsoft.com/office/drawing/2014/chart" uri="{C3380CC4-5D6E-409C-BE32-E72D297353CC}">
              <c16:uniqueId val="{00000002-B6C0-4D6A-9288-23FA448CECA9}"/>
            </c:ext>
          </c:extLst>
        </c:ser>
        <c:ser>
          <c:idx val="3"/>
          <c:order val="3"/>
          <c:tx>
            <c:strRef>
              <c:f>Folat!$AJ$3:$AJ$4</c:f>
              <c:strCache>
                <c:ptCount val="2"/>
                <c:pt idx="0">
                  <c:v>4</c:v>
                </c:pt>
                <c:pt idx="1">
                  <c:v> 41.0 </c:v>
                </c:pt>
              </c:strCache>
            </c:strRef>
          </c:tx>
          <c:spPr>
            <a:ln>
              <a:noFill/>
            </a:ln>
          </c:spPr>
          <c:cat>
            <c:strRef>
              <c:f>Folat!$AF$5:$AF$11</c:f>
              <c:strCache>
                <c:ptCount val="5"/>
                <c:pt idx="0">
                  <c:v>Tid 1</c:v>
                </c:pt>
                <c:pt idx="1">
                  <c:v>Tid 2</c:v>
                </c:pt>
                <c:pt idx="2">
                  <c:v>Tid 3</c:v>
                </c:pt>
                <c:pt idx="3">
                  <c:v>Tid 4</c:v>
                </c:pt>
                <c:pt idx="4">
                  <c:v>Tid 5</c:v>
                </c:pt>
              </c:strCache>
            </c:strRef>
          </c:cat>
          <c:val>
            <c:numRef>
              <c:f>Folat!$AJ$5:$AJ$11</c:f>
              <c:numCache>
                <c:formatCode>0%</c:formatCode>
                <c:ptCount val="7"/>
                <c:pt idx="0">
                  <c:v>-2.9268292682926855E-2</c:v>
                </c:pt>
                <c:pt idx="1">
                  <c:v>-1.4634146341463428E-2</c:v>
                </c:pt>
                <c:pt idx="2">
                  <c:v>-7.3170731707316028E-3</c:v>
                </c:pt>
                <c:pt idx="3">
                  <c:v>1.7073170731707332E-2</c:v>
                </c:pt>
                <c:pt idx="4">
                  <c:v>-1.4634146341463428E-2</c:v>
                </c:pt>
                <c:pt idx="5">
                  <c:v>0</c:v>
                </c:pt>
                <c:pt idx="6">
                  <c:v>0</c:v>
                </c:pt>
              </c:numCache>
            </c:numRef>
          </c:val>
          <c:smooth val="0"/>
          <c:extLst>
            <c:ext xmlns:c16="http://schemas.microsoft.com/office/drawing/2014/chart" uri="{C3380CC4-5D6E-409C-BE32-E72D297353CC}">
              <c16:uniqueId val="{00000003-B6C0-4D6A-9288-23FA448CECA9}"/>
            </c:ext>
          </c:extLst>
        </c:ser>
        <c:ser>
          <c:idx val="4"/>
          <c:order val="4"/>
          <c:tx>
            <c:strRef>
              <c:f>Folat!$AK$3:$AK$4</c:f>
              <c:strCache>
                <c:ptCount val="2"/>
                <c:pt idx="0">
                  <c:v>5</c:v>
                </c:pt>
                <c:pt idx="1">
                  <c:v> 7.0 </c:v>
                </c:pt>
              </c:strCache>
            </c:strRef>
          </c:tx>
          <c:spPr>
            <a:ln>
              <a:noFill/>
            </a:ln>
          </c:spPr>
          <c:cat>
            <c:strRef>
              <c:f>Folat!$AF$5:$AF$11</c:f>
              <c:strCache>
                <c:ptCount val="5"/>
                <c:pt idx="0">
                  <c:v>Tid 1</c:v>
                </c:pt>
                <c:pt idx="1">
                  <c:v>Tid 2</c:v>
                </c:pt>
                <c:pt idx="2">
                  <c:v>Tid 3</c:v>
                </c:pt>
                <c:pt idx="3">
                  <c:v>Tid 4</c:v>
                </c:pt>
                <c:pt idx="4">
                  <c:v>Tid 5</c:v>
                </c:pt>
              </c:strCache>
            </c:strRef>
          </c:cat>
          <c:val>
            <c:numRef>
              <c:f>Folat!$AK$5:$AK$11</c:f>
              <c:numCache>
                <c:formatCode>0%</c:formatCode>
                <c:ptCount val="7"/>
                <c:pt idx="0">
                  <c:v>0.10000000000000009</c:v>
                </c:pt>
                <c:pt idx="1">
                  <c:v>0.11428571428571432</c:v>
                </c:pt>
                <c:pt idx="2">
                  <c:v>0.27142857142857157</c:v>
                </c:pt>
                <c:pt idx="3">
                  <c:v>0.21428571428571419</c:v>
                </c:pt>
                <c:pt idx="4">
                  <c:v>4.2857142857142927E-2</c:v>
                </c:pt>
                <c:pt idx="5">
                  <c:v>0</c:v>
                </c:pt>
                <c:pt idx="6">
                  <c:v>0</c:v>
                </c:pt>
              </c:numCache>
            </c:numRef>
          </c:val>
          <c:smooth val="0"/>
          <c:extLst>
            <c:ext xmlns:c16="http://schemas.microsoft.com/office/drawing/2014/chart" uri="{C3380CC4-5D6E-409C-BE32-E72D297353CC}">
              <c16:uniqueId val="{00000004-B6C0-4D6A-9288-23FA448CECA9}"/>
            </c:ext>
          </c:extLst>
        </c:ser>
        <c:ser>
          <c:idx val="5"/>
          <c:order val="5"/>
          <c:tx>
            <c:strRef>
              <c:f>Folat!$AL$3:$AL$4</c:f>
              <c:strCache>
                <c:ptCount val="2"/>
                <c:pt idx="0">
                  <c:v>6</c:v>
                </c:pt>
                <c:pt idx="1">
                  <c:v> 7.4 </c:v>
                </c:pt>
              </c:strCache>
            </c:strRef>
          </c:tx>
          <c:spPr>
            <a:ln>
              <a:noFill/>
            </a:ln>
          </c:spPr>
          <c:cat>
            <c:strRef>
              <c:f>Folat!$AF$5:$AF$11</c:f>
              <c:strCache>
                <c:ptCount val="5"/>
                <c:pt idx="0">
                  <c:v>Tid 1</c:v>
                </c:pt>
                <c:pt idx="1">
                  <c:v>Tid 2</c:v>
                </c:pt>
                <c:pt idx="2">
                  <c:v>Tid 3</c:v>
                </c:pt>
                <c:pt idx="3">
                  <c:v>Tid 4</c:v>
                </c:pt>
                <c:pt idx="4">
                  <c:v>Tid 5</c:v>
                </c:pt>
              </c:strCache>
            </c:strRef>
          </c:cat>
          <c:val>
            <c:numRef>
              <c:f>Folat!$AL$5:$AL$11</c:f>
              <c:numCache>
                <c:formatCode>0%</c:formatCode>
                <c:ptCount val="7"/>
                <c:pt idx="0">
                  <c:v>-5.4054054054054057E-2</c:v>
                </c:pt>
                <c:pt idx="1">
                  <c:v>-8.1081081081081141E-2</c:v>
                </c:pt>
                <c:pt idx="2">
                  <c:v>-5.4054054054054057E-2</c:v>
                </c:pt>
                <c:pt idx="3">
                  <c:v>-1.3513513513513598E-2</c:v>
                </c:pt>
                <c:pt idx="4">
                  <c:v>1.3513513513513375E-2</c:v>
                </c:pt>
                <c:pt idx="5">
                  <c:v>0</c:v>
                </c:pt>
                <c:pt idx="6">
                  <c:v>0</c:v>
                </c:pt>
              </c:numCache>
            </c:numRef>
          </c:val>
          <c:smooth val="0"/>
          <c:extLst>
            <c:ext xmlns:c16="http://schemas.microsoft.com/office/drawing/2014/chart" uri="{C3380CC4-5D6E-409C-BE32-E72D297353CC}">
              <c16:uniqueId val="{00000005-B6C0-4D6A-9288-23FA448CECA9}"/>
            </c:ext>
          </c:extLst>
        </c:ser>
        <c:ser>
          <c:idx val="6"/>
          <c:order val="6"/>
          <c:tx>
            <c:strRef>
              <c:f>Folat!$AM$3:$AM$4</c:f>
              <c:strCache>
                <c:ptCount val="2"/>
                <c:pt idx="0">
                  <c:v>7</c:v>
                </c:pt>
                <c:pt idx="1">
                  <c:v> 8.4 </c:v>
                </c:pt>
              </c:strCache>
            </c:strRef>
          </c:tx>
          <c:spPr>
            <a:ln>
              <a:noFill/>
            </a:ln>
          </c:spPr>
          <c:cat>
            <c:strRef>
              <c:f>Folat!$AF$5:$AF$11</c:f>
              <c:strCache>
                <c:ptCount val="5"/>
                <c:pt idx="0">
                  <c:v>Tid 1</c:v>
                </c:pt>
                <c:pt idx="1">
                  <c:v>Tid 2</c:v>
                </c:pt>
                <c:pt idx="2">
                  <c:v>Tid 3</c:v>
                </c:pt>
                <c:pt idx="3">
                  <c:v>Tid 4</c:v>
                </c:pt>
                <c:pt idx="4">
                  <c:v>Tid 5</c:v>
                </c:pt>
              </c:strCache>
            </c:strRef>
          </c:cat>
          <c:val>
            <c:numRef>
              <c:f>Folat!$AM$5:$AM$11</c:f>
              <c:numCache>
                <c:formatCode>0%</c:formatCode>
                <c:ptCount val="7"/>
                <c:pt idx="0">
                  <c:v>-4.7619047619047672E-2</c:v>
                </c:pt>
                <c:pt idx="1">
                  <c:v>-9.5238095238095344E-2</c:v>
                </c:pt>
                <c:pt idx="2">
                  <c:v>-4.7619047619047672E-2</c:v>
                </c:pt>
                <c:pt idx="3">
                  <c:v>0</c:v>
                </c:pt>
                <c:pt idx="4">
                  <c:v>0</c:v>
                </c:pt>
                <c:pt idx="5">
                  <c:v>0</c:v>
                </c:pt>
                <c:pt idx="6">
                  <c:v>0</c:v>
                </c:pt>
              </c:numCache>
            </c:numRef>
          </c:val>
          <c:smooth val="0"/>
          <c:extLst>
            <c:ext xmlns:c16="http://schemas.microsoft.com/office/drawing/2014/chart" uri="{C3380CC4-5D6E-409C-BE32-E72D297353CC}">
              <c16:uniqueId val="{00000006-B6C0-4D6A-9288-23FA448CECA9}"/>
            </c:ext>
          </c:extLst>
        </c:ser>
        <c:ser>
          <c:idx val="7"/>
          <c:order val="7"/>
          <c:tx>
            <c:strRef>
              <c:f>Folat!$AN$3:$AN$4</c:f>
              <c:strCache>
                <c:ptCount val="2"/>
                <c:pt idx="0">
                  <c:v>8</c:v>
                </c:pt>
                <c:pt idx="1">
                  <c:v> 5.5 </c:v>
                </c:pt>
              </c:strCache>
            </c:strRef>
          </c:tx>
          <c:spPr>
            <a:ln w="28575">
              <a:noFill/>
            </a:ln>
          </c:spPr>
          <c:cat>
            <c:strRef>
              <c:f>Folat!$AF$5:$AF$11</c:f>
              <c:strCache>
                <c:ptCount val="5"/>
                <c:pt idx="0">
                  <c:v>Tid 1</c:v>
                </c:pt>
                <c:pt idx="1">
                  <c:v>Tid 2</c:v>
                </c:pt>
                <c:pt idx="2">
                  <c:v>Tid 3</c:v>
                </c:pt>
                <c:pt idx="3">
                  <c:v>Tid 4</c:v>
                </c:pt>
                <c:pt idx="4">
                  <c:v>Tid 5</c:v>
                </c:pt>
              </c:strCache>
            </c:strRef>
          </c:cat>
          <c:val>
            <c:numRef>
              <c:f>Folat!$AN$5:$AN$11</c:f>
              <c:numCache>
                <c:formatCode>0%</c:formatCode>
                <c:ptCount val="7"/>
                <c:pt idx="0">
                  <c:v>3.6363636363636376E-2</c:v>
                </c:pt>
                <c:pt idx="1">
                  <c:v>-7.2727272727272751E-2</c:v>
                </c:pt>
                <c:pt idx="2">
                  <c:v>9.0909090909090828E-2</c:v>
                </c:pt>
                <c:pt idx="3">
                  <c:v>1.8181818181818077E-2</c:v>
                </c:pt>
                <c:pt idx="4">
                  <c:v>0.18181818181818188</c:v>
                </c:pt>
                <c:pt idx="5">
                  <c:v>0</c:v>
                </c:pt>
                <c:pt idx="6">
                  <c:v>0</c:v>
                </c:pt>
              </c:numCache>
            </c:numRef>
          </c:val>
          <c:smooth val="0"/>
          <c:extLst>
            <c:ext xmlns:c16="http://schemas.microsoft.com/office/drawing/2014/chart" uri="{C3380CC4-5D6E-409C-BE32-E72D297353CC}">
              <c16:uniqueId val="{00000007-B6C0-4D6A-9288-23FA448CECA9}"/>
            </c:ext>
          </c:extLst>
        </c:ser>
        <c:ser>
          <c:idx val="8"/>
          <c:order val="8"/>
          <c:tx>
            <c:strRef>
              <c:f>Folat!$AO$3:$AO$4</c:f>
              <c:strCache>
                <c:ptCount val="2"/>
                <c:pt idx="0">
                  <c:v>9</c:v>
                </c:pt>
                <c:pt idx="1">
                  <c:v> 11.9 </c:v>
                </c:pt>
              </c:strCache>
            </c:strRef>
          </c:tx>
          <c:spPr>
            <a:ln w="28575">
              <a:noFill/>
            </a:ln>
          </c:spPr>
          <c:cat>
            <c:strRef>
              <c:f>Folat!$AF$5:$AF$11</c:f>
              <c:strCache>
                <c:ptCount val="5"/>
                <c:pt idx="0">
                  <c:v>Tid 1</c:v>
                </c:pt>
                <c:pt idx="1">
                  <c:v>Tid 2</c:v>
                </c:pt>
                <c:pt idx="2">
                  <c:v>Tid 3</c:v>
                </c:pt>
                <c:pt idx="3">
                  <c:v>Tid 4</c:v>
                </c:pt>
                <c:pt idx="4">
                  <c:v>Tid 5</c:v>
                </c:pt>
              </c:strCache>
            </c:strRef>
          </c:cat>
          <c:val>
            <c:numRef>
              <c:f>Folat!$AO$5:$AO$11</c:f>
              <c:numCache>
                <c:formatCode>0%</c:formatCode>
                <c:ptCount val="7"/>
                <c:pt idx="0">
                  <c:v>9.243697478991586E-2</c:v>
                </c:pt>
                <c:pt idx="1">
                  <c:v>7.5630252100840289E-2</c:v>
                </c:pt>
                <c:pt idx="2">
                  <c:v>0.19327731092436973</c:v>
                </c:pt>
                <c:pt idx="3">
                  <c:v>5.0420168067226934E-2</c:v>
                </c:pt>
                <c:pt idx="4">
                  <c:v>0</c:v>
                </c:pt>
                <c:pt idx="5">
                  <c:v>0</c:v>
                </c:pt>
                <c:pt idx="6">
                  <c:v>0</c:v>
                </c:pt>
              </c:numCache>
            </c:numRef>
          </c:val>
          <c:smooth val="0"/>
          <c:extLst>
            <c:ext xmlns:c16="http://schemas.microsoft.com/office/drawing/2014/chart" uri="{C3380CC4-5D6E-409C-BE32-E72D297353CC}">
              <c16:uniqueId val="{00000008-B6C0-4D6A-9288-23FA448CECA9}"/>
            </c:ext>
          </c:extLst>
        </c:ser>
        <c:ser>
          <c:idx val="9"/>
          <c:order val="9"/>
          <c:tx>
            <c:strRef>
              <c:f>Folat!$AP$3:$AP$4</c:f>
              <c:strCache>
                <c:ptCount val="2"/>
                <c:pt idx="0">
                  <c:v>10</c:v>
                </c:pt>
                <c:pt idx="1">
                  <c:v> 39.0 </c:v>
                </c:pt>
              </c:strCache>
            </c:strRef>
          </c:tx>
          <c:spPr>
            <a:ln w="28575">
              <a:noFill/>
            </a:ln>
          </c:spPr>
          <c:cat>
            <c:strRef>
              <c:f>Folat!$AF$5:$AF$11</c:f>
              <c:strCache>
                <c:ptCount val="5"/>
                <c:pt idx="0">
                  <c:v>Tid 1</c:v>
                </c:pt>
                <c:pt idx="1">
                  <c:v>Tid 2</c:v>
                </c:pt>
                <c:pt idx="2">
                  <c:v>Tid 3</c:v>
                </c:pt>
                <c:pt idx="3">
                  <c:v>Tid 4</c:v>
                </c:pt>
                <c:pt idx="4">
                  <c:v>Tid 5</c:v>
                </c:pt>
              </c:strCache>
            </c:strRef>
          </c:cat>
          <c:val>
            <c:numRef>
              <c:f>Folat!$AP$5:$AP$11</c:f>
              <c:numCache>
                <c:formatCode>0%</c:formatCode>
                <c:ptCount val="7"/>
                <c:pt idx="0">
                  <c:v>-2.564102564102555E-3</c:v>
                </c:pt>
                <c:pt idx="1">
                  <c:v>-2.051282051282044E-2</c:v>
                </c:pt>
                <c:pt idx="2">
                  <c:v>-4.3589743589743657E-2</c:v>
                </c:pt>
                <c:pt idx="3">
                  <c:v>-6.4102564102564097E-2</c:v>
                </c:pt>
                <c:pt idx="4">
                  <c:v>0</c:v>
                </c:pt>
                <c:pt idx="5">
                  <c:v>0</c:v>
                </c:pt>
                <c:pt idx="6">
                  <c:v>0</c:v>
                </c:pt>
              </c:numCache>
            </c:numRef>
          </c:val>
          <c:smooth val="0"/>
          <c:extLst>
            <c:ext xmlns:c16="http://schemas.microsoft.com/office/drawing/2014/chart" uri="{C3380CC4-5D6E-409C-BE32-E72D297353CC}">
              <c16:uniqueId val="{00000009-B6C0-4D6A-9288-23FA448CECA9}"/>
            </c:ext>
          </c:extLst>
        </c:ser>
        <c:ser>
          <c:idx val="10"/>
          <c:order val="10"/>
          <c:tx>
            <c:strRef>
              <c:f>Folat!$AQ$3:$AQ$4</c:f>
              <c:strCache>
                <c:ptCount val="2"/>
                <c:pt idx="0">
                  <c:v>11</c:v>
                </c:pt>
                <c:pt idx="1">
                  <c:v> 37.8 </c:v>
                </c:pt>
              </c:strCache>
            </c:strRef>
          </c:tx>
          <c:spPr>
            <a:ln w="28575">
              <a:noFill/>
            </a:ln>
          </c:spPr>
          <c:cat>
            <c:strRef>
              <c:f>Folat!$AF$5:$AF$11</c:f>
              <c:strCache>
                <c:ptCount val="5"/>
                <c:pt idx="0">
                  <c:v>Tid 1</c:v>
                </c:pt>
                <c:pt idx="1">
                  <c:v>Tid 2</c:v>
                </c:pt>
                <c:pt idx="2">
                  <c:v>Tid 3</c:v>
                </c:pt>
                <c:pt idx="3">
                  <c:v>Tid 4</c:v>
                </c:pt>
                <c:pt idx="4">
                  <c:v>Tid 5</c:v>
                </c:pt>
              </c:strCache>
            </c:strRef>
          </c:cat>
          <c:val>
            <c:numRef>
              <c:f>Folat!$AQ$5:$AQ$11</c:f>
              <c:numCache>
                <c:formatCode>0%</c:formatCode>
                <c:ptCount val="7"/>
                <c:pt idx="0">
                  <c:v>6.8783068783068835E-2</c:v>
                </c:pt>
                <c:pt idx="1">
                  <c:v>4.7619047619047672E-2</c:v>
                </c:pt>
                <c:pt idx="2">
                  <c:v>3.1746031746031855E-2</c:v>
                </c:pt>
                <c:pt idx="3">
                  <c:v>0</c:v>
                </c:pt>
                <c:pt idx="4">
                  <c:v>0</c:v>
                </c:pt>
                <c:pt idx="5">
                  <c:v>0</c:v>
                </c:pt>
                <c:pt idx="6">
                  <c:v>0</c:v>
                </c:pt>
              </c:numCache>
            </c:numRef>
          </c:val>
          <c:smooth val="0"/>
          <c:extLst>
            <c:ext xmlns:c16="http://schemas.microsoft.com/office/drawing/2014/chart" uri="{C3380CC4-5D6E-409C-BE32-E72D297353CC}">
              <c16:uniqueId val="{0000000A-B6C0-4D6A-9288-23FA448CECA9}"/>
            </c:ext>
          </c:extLst>
        </c:ser>
        <c:ser>
          <c:idx val="11"/>
          <c:order val="11"/>
          <c:tx>
            <c:strRef>
              <c:f>Folat!$AR$3:$AR$4</c:f>
              <c:strCache>
                <c:ptCount val="2"/>
                <c:pt idx="0">
                  <c:v>12</c:v>
                </c:pt>
                <c:pt idx="1">
                  <c:v> 30.7 </c:v>
                </c:pt>
              </c:strCache>
            </c:strRef>
          </c:tx>
          <c:spPr>
            <a:ln w="28575">
              <a:noFill/>
            </a:ln>
          </c:spPr>
          <c:cat>
            <c:strRef>
              <c:f>Folat!$AF$5:$AF$11</c:f>
              <c:strCache>
                <c:ptCount val="5"/>
                <c:pt idx="0">
                  <c:v>Tid 1</c:v>
                </c:pt>
                <c:pt idx="1">
                  <c:v>Tid 2</c:v>
                </c:pt>
                <c:pt idx="2">
                  <c:v>Tid 3</c:v>
                </c:pt>
                <c:pt idx="3">
                  <c:v>Tid 4</c:v>
                </c:pt>
                <c:pt idx="4">
                  <c:v>Tid 5</c:v>
                </c:pt>
              </c:strCache>
            </c:strRef>
          </c:cat>
          <c:val>
            <c:numRef>
              <c:f>Folat!$AR$5:$AR$11</c:f>
              <c:numCache>
                <c:formatCode>0%</c:formatCode>
                <c:ptCount val="7"/>
                <c:pt idx="0">
                  <c:v>0</c:v>
                </c:pt>
                <c:pt idx="1">
                  <c:v>0</c:v>
                </c:pt>
                <c:pt idx="2">
                  <c:v>0</c:v>
                </c:pt>
                <c:pt idx="3">
                  <c:v>-4.5602605863192092E-2</c:v>
                </c:pt>
                <c:pt idx="4">
                  <c:v>-8.794788273615628E-2</c:v>
                </c:pt>
                <c:pt idx="5">
                  <c:v>0</c:v>
                </c:pt>
                <c:pt idx="6">
                  <c:v>0</c:v>
                </c:pt>
              </c:numCache>
            </c:numRef>
          </c:val>
          <c:smooth val="0"/>
          <c:extLst>
            <c:ext xmlns:c16="http://schemas.microsoft.com/office/drawing/2014/chart" uri="{C3380CC4-5D6E-409C-BE32-E72D297353CC}">
              <c16:uniqueId val="{0000000B-B6C0-4D6A-9288-23FA448CECA9}"/>
            </c:ext>
          </c:extLst>
        </c:ser>
        <c:ser>
          <c:idx val="12"/>
          <c:order val="12"/>
          <c:tx>
            <c:strRef>
              <c:f>Folat!$AS$3:$AS$4</c:f>
              <c:strCache>
                <c:ptCount val="2"/>
                <c:pt idx="0">
                  <c:v>13</c:v>
                </c:pt>
                <c:pt idx="1">
                  <c:v> 5.1 </c:v>
                </c:pt>
              </c:strCache>
            </c:strRef>
          </c:tx>
          <c:spPr>
            <a:ln w="28575">
              <a:noFill/>
            </a:ln>
          </c:spPr>
          <c:cat>
            <c:strRef>
              <c:f>Folat!$AF$5:$AF$11</c:f>
              <c:strCache>
                <c:ptCount val="5"/>
                <c:pt idx="0">
                  <c:v>Tid 1</c:v>
                </c:pt>
                <c:pt idx="1">
                  <c:v>Tid 2</c:v>
                </c:pt>
                <c:pt idx="2">
                  <c:v>Tid 3</c:v>
                </c:pt>
                <c:pt idx="3">
                  <c:v>Tid 4</c:v>
                </c:pt>
                <c:pt idx="4">
                  <c:v>Tid 5</c:v>
                </c:pt>
              </c:strCache>
            </c:strRef>
          </c:cat>
          <c:val>
            <c:numRef>
              <c:f>Folat!$AS$5:$AS$11</c:f>
              <c:numCache>
                <c:formatCode>0%</c:formatCode>
                <c:ptCount val="7"/>
                <c:pt idx="0">
                  <c:v>0</c:v>
                </c:pt>
                <c:pt idx="1">
                  <c:v>0</c:v>
                </c:pt>
                <c:pt idx="2">
                  <c:v>0</c:v>
                </c:pt>
                <c:pt idx="3">
                  <c:v>-0.13725490196078416</c:v>
                </c:pt>
                <c:pt idx="4">
                  <c:v>-0.27450980392156854</c:v>
                </c:pt>
                <c:pt idx="5">
                  <c:v>0</c:v>
                </c:pt>
                <c:pt idx="6">
                  <c:v>0</c:v>
                </c:pt>
              </c:numCache>
            </c:numRef>
          </c:val>
          <c:smooth val="0"/>
          <c:extLst>
            <c:ext xmlns:c16="http://schemas.microsoft.com/office/drawing/2014/chart" uri="{C3380CC4-5D6E-409C-BE32-E72D297353CC}">
              <c16:uniqueId val="{0000000C-B6C0-4D6A-9288-23FA448CECA9}"/>
            </c:ext>
          </c:extLst>
        </c:ser>
        <c:ser>
          <c:idx val="13"/>
          <c:order val="13"/>
          <c:tx>
            <c:strRef>
              <c:f>Folat!$AT$3:$AT$4</c:f>
              <c:strCache>
                <c:ptCount val="2"/>
                <c:pt idx="0">
                  <c:v>14</c:v>
                </c:pt>
                <c:pt idx="1">
                  <c:v> 4.6 </c:v>
                </c:pt>
              </c:strCache>
            </c:strRef>
          </c:tx>
          <c:spPr>
            <a:ln w="28575">
              <a:noFill/>
            </a:ln>
          </c:spPr>
          <c:cat>
            <c:strRef>
              <c:f>Folat!$AF$5:$AF$11</c:f>
              <c:strCache>
                <c:ptCount val="5"/>
                <c:pt idx="0">
                  <c:v>Tid 1</c:v>
                </c:pt>
                <c:pt idx="1">
                  <c:v>Tid 2</c:v>
                </c:pt>
                <c:pt idx="2">
                  <c:v>Tid 3</c:v>
                </c:pt>
                <c:pt idx="3">
                  <c:v>Tid 4</c:v>
                </c:pt>
                <c:pt idx="4">
                  <c:v>Tid 5</c:v>
                </c:pt>
              </c:strCache>
            </c:strRef>
          </c:cat>
          <c:val>
            <c:numRef>
              <c:f>Folat!$AT$5:$AT$11</c:f>
              <c:numCache>
                <c:formatCode>0%</c:formatCode>
                <c:ptCount val="7"/>
                <c:pt idx="0">
                  <c:v>0</c:v>
                </c:pt>
                <c:pt idx="1">
                  <c:v>0</c:v>
                </c:pt>
                <c:pt idx="2">
                  <c:v>0</c:v>
                </c:pt>
                <c:pt idx="3">
                  <c:v>2.1739130434782705E-2</c:v>
                </c:pt>
                <c:pt idx="4">
                  <c:v>-2.1739130434782483E-2</c:v>
                </c:pt>
                <c:pt idx="5">
                  <c:v>0</c:v>
                </c:pt>
                <c:pt idx="6">
                  <c:v>0</c:v>
                </c:pt>
              </c:numCache>
            </c:numRef>
          </c:val>
          <c:smooth val="0"/>
          <c:extLst>
            <c:ext xmlns:c16="http://schemas.microsoft.com/office/drawing/2014/chart" uri="{C3380CC4-5D6E-409C-BE32-E72D297353CC}">
              <c16:uniqueId val="{0000000D-B6C0-4D6A-9288-23FA448CECA9}"/>
            </c:ext>
          </c:extLst>
        </c:ser>
        <c:ser>
          <c:idx val="14"/>
          <c:order val="14"/>
          <c:tx>
            <c:strRef>
              <c:f>Folat!$AU$3:$AU$4</c:f>
              <c:strCache>
                <c:ptCount val="2"/>
                <c:pt idx="0">
                  <c:v>15</c:v>
                </c:pt>
                <c:pt idx="1">
                  <c:v> 42.0 </c:v>
                </c:pt>
              </c:strCache>
            </c:strRef>
          </c:tx>
          <c:spPr>
            <a:ln w="28575">
              <a:noFill/>
            </a:ln>
          </c:spPr>
          <c:cat>
            <c:strRef>
              <c:f>Folat!$AF$5:$AF$11</c:f>
              <c:strCache>
                <c:ptCount val="5"/>
                <c:pt idx="0">
                  <c:v>Tid 1</c:v>
                </c:pt>
                <c:pt idx="1">
                  <c:v>Tid 2</c:v>
                </c:pt>
                <c:pt idx="2">
                  <c:v>Tid 3</c:v>
                </c:pt>
                <c:pt idx="3">
                  <c:v>Tid 4</c:v>
                </c:pt>
                <c:pt idx="4">
                  <c:v>Tid 5</c:v>
                </c:pt>
              </c:strCache>
            </c:strRef>
          </c:cat>
          <c:val>
            <c:numRef>
              <c:f>Folat!$AU$5:$AU$11</c:f>
              <c:numCache>
                <c:formatCode>0%</c:formatCode>
                <c:ptCount val="7"/>
                <c:pt idx="0">
                  <c:v>0</c:v>
                </c:pt>
                <c:pt idx="1">
                  <c:v>0</c:v>
                </c:pt>
                <c:pt idx="2">
                  <c:v>0</c:v>
                </c:pt>
                <c:pt idx="3">
                  <c:v>3.3333333333333215E-2</c:v>
                </c:pt>
                <c:pt idx="4">
                  <c:v>-3.3333333333333326E-2</c:v>
                </c:pt>
                <c:pt idx="5">
                  <c:v>0</c:v>
                </c:pt>
                <c:pt idx="6">
                  <c:v>0</c:v>
                </c:pt>
              </c:numCache>
            </c:numRef>
          </c:val>
          <c:smooth val="0"/>
          <c:extLst>
            <c:ext xmlns:c16="http://schemas.microsoft.com/office/drawing/2014/chart" uri="{C3380CC4-5D6E-409C-BE32-E72D297353CC}">
              <c16:uniqueId val="{0000000E-B6C0-4D6A-9288-23FA448CECA9}"/>
            </c:ext>
          </c:extLst>
        </c:ser>
        <c:ser>
          <c:idx val="15"/>
          <c:order val="15"/>
          <c:tx>
            <c:strRef>
              <c:f>Folat!$AV$3:$AV$4</c:f>
              <c:strCache>
                <c:ptCount val="2"/>
                <c:pt idx="0">
                  <c:v>16</c:v>
                </c:pt>
                <c:pt idx="1">
                  <c:v> 40.9 </c:v>
                </c:pt>
              </c:strCache>
            </c:strRef>
          </c:tx>
          <c:spPr>
            <a:ln w="28575">
              <a:noFill/>
            </a:ln>
          </c:spPr>
          <c:cat>
            <c:strRef>
              <c:f>Folat!$AF$5:$AF$11</c:f>
              <c:strCache>
                <c:ptCount val="5"/>
                <c:pt idx="0">
                  <c:v>Tid 1</c:v>
                </c:pt>
                <c:pt idx="1">
                  <c:v>Tid 2</c:v>
                </c:pt>
                <c:pt idx="2">
                  <c:v>Tid 3</c:v>
                </c:pt>
                <c:pt idx="3">
                  <c:v>Tid 4</c:v>
                </c:pt>
                <c:pt idx="4">
                  <c:v>Tid 5</c:v>
                </c:pt>
              </c:strCache>
            </c:strRef>
          </c:cat>
          <c:val>
            <c:numRef>
              <c:f>Folat!$AV$5:$AV$11</c:f>
              <c:numCache>
                <c:formatCode>0%</c:formatCode>
                <c:ptCount val="7"/>
                <c:pt idx="0">
                  <c:v>0</c:v>
                </c:pt>
                <c:pt idx="1">
                  <c:v>0</c:v>
                </c:pt>
                <c:pt idx="2">
                  <c:v>0</c:v>
                </c:pt>
                <c:pt idx="3">
                  <c:v>9.5354523227383803E-2</c:v>
                </c:pt>
                <c:pt idx="4">
                  <c:v>8.312958435207829E-2</c:v>
                </c:pt>
                <c:pt idx="5">
                  <c:v>0</c:v>
                </c:pt>
                <c:pt idx="6">
                  <c:v>0</c:v>
                </c:pt>
              </c:numCache>
            </c:numRef>
          </c:val>
          <c:smooth val="0"/>
          <c:extLst>
            <c:ext xmlns:c16="http://schemas.microsoft.com/office/drawing/2014/chart" uri="{C3380CC4-5D6E-409C-BE32-E72D297353CC}">
              <c16:uniqueId val="{0000000F-B6C0-4D6A-9288-23FA448CECA9}"/>
            </c:ext>
          </c:extLst>
        </c:ser>
        <c:ser>
          <c:idx val="16"/>
          <c:order val="16"/>
          <c:tx>
            <c:strRef>
              <c:f>Folat!$AW$3:$AW$4</c:f>
              <c:strCache>
                <c:ptCount val="2"/>
                <c:pt idx="0">
                  <c:v>17</c:v>
                </c:pt>
                <c:pt idx="1">
                  <c:v> -   </c:v>
                </c:pt>
              </c:strCache>
            </c:strRef>
          </c:tx>
          <c:spPr>
            <a:ln w="28575">
              <a:noFill/>
            </a:ln>
          </c:spPr>
          <c:cat>
            <c:strRef>
              <c:f>Folat!$AF$5:$AF$11</c:f>
              <c:strCache>
                <c:ptCount val="5"/>
                <c:pt idx="0">
                  <c:v>Tid 1</c:v>
                </c:pt>
                <c:pt idx="1">
                  <c:v>Tid 2</c:v>
                </c:pt>
                <c:pt idx="2">
                  <c:v>Tid 3</c:v>
                </c:pt>
                <c:pt idx="3">
                  <c:v>Tid 4</c:v>
                </c:pt>
                <c:pt idx="4">
                  <c:v>Tid 5</c:v>
                </c:pt>
              </c:strCache>
            </c:strRef>
          </c:cat>
          <c:val>
            <c:numRef>
              <c:f>Folat!$AW$5:$AW$11</c:f>
              <c:numCache>
                <c:formatCode>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10-B6C0-4D6A-9288-23FA448CECA9}"/>
            </c:ext>
          </c:extLst>
        </c:ser>
        <c:ser>
          <c:idx val="17"/>
          <c:order val="17"/>
          <c:tx>
            <c:strRef>
              <c:f>Folat!$AX$3:$AX$4</c:f>
              <c:strCache>
                <c:ptCount val="2"/>
                <c:pt idx="0">
                  <c:v>18</c:v>
                </c:pt>
                <c:pt idx="1">
                  <c:v> -   </c:v>
                </c:pt>
              </c:strCache>
            </c:strRef>
          </c:tx>
          <c:spPr>
            <a:ln w="28575">
              <a:noFill/>
            </a:ln>
          </c:spPr>
          <c:cat>
            <c:strRef>
              <c:f>Folat!$AF$5:$AF$11</c:f>
              <c:strCache>
                <c:ptCount val="5"/>
                <c:pt idx="0">
                  <c:v>Tid 1</c:v>
                </c:pt>
                <c:pt idx="1">
                  <c:v>Tid 2</c:v>
                </c:pt>
                <c:pt idx="2">
                  <c:v>Tid 3</c:v>
                </c:pt>
                <c:pt idx="3">
                  <c:v>Tid 4</c:v>
                </c:pt>
                <c:pt idx="4">
                  <c:v>Tid 5</c:v>
                </c:pt>
              </c:strCache>
            </c:strRef>
          </c:cat>
          <c:val>
            <c:numRef>
              <c:f>Folat!$AX$5:$AX$11</c:f>
              <c:numCache>
                <c:formatCode>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11-B6C0-4D6A-9288-23FA448CECA9}"/>
            </c:ext>
          </c:extLst>
        </c:ser>
        <c:ser>
          <c:idx val="18"/>
          <c:order val="18"/>
          <c:tx>
            <c:strRef>
              <c:f>Folat!$AY$3:$AY$4</c:f>
              <c:strCache>
                <c:ptCount val="2"/>
                <c:pt idx="0">
                  <c:v>19</c:v>
                </c:pt>
                <c:pt idx="1">
                  <c:v> -   </c:v>
                </c:pt>
              </c:strCache>
            </c:strRef>
          </c:tx>
          <c:spPr>
            <a:ln w="28575">
              <a:noFill/>
            </a:ln>
          </c:spPr>
          <c:cat>
            <c:strRef>
              <c:f>Folat!$AF$5:$AF$11</c:f>
              <c:strCache>
                <c:ptCount val="5"/>
                <c:pt idx="0">
                  <c:v>Tid 1</c:v>
                </c:pt>
                <c:pt idx="1">
                  <c:v>Tid 2</c:v>
                </c:pt>
                <c:pt idx="2">
                  <c:v>Tid 3</c:v>
                </c:pt>
                <c:pt idx="3">
                  <c:v>Tid 4</c:v>
                </c:pt>
                <c:pt idx="4">
                  <c:v>Tid 5</c:v>
                </c:pt>
              </c:strCache>
            </c:strRef>
          </c:cat>
          <c:val>
            <c:numRef>
              <c:f>Folat!$AY$5:$AY$11</c:f>
              <c:numCache>
                <c:formatCode>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12-B6C0-4D6A-9288-23FA448CECA9}"/>
            </c:ext>
          </c:extLst>
        </c:ser>
        <c:ser>
          <c:idx val="19"/>
          <c:order val="19"/>
          <c:tx>
            <c:strRef>
              <c:f>Folat!$AZ$3:$AZ$4</c:f>
              <c:strCache>
                <c:ptCount val="2"/>
                <c:pt idx="0">
                  <c:v>20</c:v>
                </c:pt>
                <c:pt idx="1">
                  <c:v> -   </c:v>
                </c:pt>
              </c:strCache>
            </c:strRef>
          </c:tx>
          <c:spPr>
            <a:ln w="28575">
              <a:noFill/>
            </a:ln>
          </c:spPr>
          <c:cat>
            <c:strRef>
              <c:f>Folat!$AF$5:$AF$11</c:f>
              <c:strCache>
                <c:ptCount val="5"/>
                <c:pt idx="0">
                  <c:v>Tid 1</c:v>
                </c:pt>
                <c:pt idx="1">
                  <c:v>Tid 2</c:v>
                </c:pt>
                <c:pt idx="2">
                  <c:v>Tid 3</c:v>
                </c:pt>
                <c:pt idx="3">
                  <c:v>Tid 4</c:v>
                </c:pt>
                <c:pt idx="4">
                  <c:v>Tid 5</c:v>
                </c:pt>
              </c:strCache>
            </c:strRef>
          </c:cat>
          <c:val>
            <c:numRef>
              <c:f>Folat!$AZ$5:$AZ$11</c:f>
              <c:numCache>
                <c:formatCode>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13-B6C0-4D6A-9288-23FA448CECA9}"/>
            </c:ext>
          </c:extLst>
        </c:ser>
        <c:ser>
          <c:idx val="20"/>
          <c:order val="20"/>
          <c:tx>
            <c:strRef>
              <c:f>Folat!$BA$3:$BA$4</c:f>
              <c:strCache>
                <c:ptCount val="2"/>
                <c:pt idx="0">
                  <c:v>TEa</c:v>
                </c:pt>
              </c:strCache>
            </c:strRef>
          </c:tx>
          <c:spPr>
            <a:ln w="28575">
              <a:solidFill>
                <a:schemeClr val="accent2">
                  <a:lumMod val="60000"/>
                  <a:lumOff val="40000"/>
                </a:schemeClr>
              </a:solidFill>
            </a:ln>
          </c:spPr>
          <c:marker>
            <c:symbol val="none"/>
          </c:marker>
          <c:cat>
            <c:strRef>
              <c:f>Folat!$AF$5:$AF$11</c:f>
              <c:strCache>
                <c:ptCount val="5"/>
                <c:pt idx="0">
                  <c:v>Tid 1</c:v>
                </c:pt>
                <c:pt idx="1">
                  <c:v>Tid 2</c:v>
                </c:pt>
                <c:pt idx="2">
                  <c:v>Tid 3</c:v>
                </c:pt>
                <c:pt idx="3">
                  <c:v>Tid 4</c:v>
                </c:pt>
                <c:pt idx="4">
                  <c:v>Tid 5</c:v>
                </c:pt>
              </c:strCache>
            </c:strRef>
          </c:cat>
          <c:val>
            <c:numRef>
              <c:f>Folat!$BA$5:$BA$11</c:f>
              <c:numCache>
                <c:formatCode>0%</c:formatCode>
                <c:ptCount val="7"/>
                <c:pt idx="0">
                  <c:v>0.39</c:v>
                </c:pt>
                <c:pt idx="1">
                  <c:v>0.39</c:v>
                </c:pt>
                <c:pt idx="2">
                  <c:v>0.39</c:v>
                </c:pt>
                <c:pt idx="3">
                  <c:v>0.39</c:v>
                </c:pt>
                <c:pt idx="4">
                  <c:v>0.39</c:v>
                </c:pt>
                <c:pt idx="5">
                  <c:v>0</c:v>
                </c:pt>
                <c:pt idx="6">
                  <c:v>0</c:v>
                </c:pt>
              </c:numCache>
            </c:numRef>
          </c:val>
          <c:smooth val="0"/>
          <c:extLst>
            <c:ext xmlns:c16="http://schemas.microsoft.com/office/drawing/2014/chart" uri="{C3380CC4-5D6E-409C-BE32-E72D297353CC}">
              <c16:uniqueId val="{00000014-B6C0-4D6A-9288-23FA448CECA9}"/>
            </c:ext>
          </c:extLst>
        </c:ser>
        <c:ser>
          <c:idx val="21"/>
          <c:order val="21"/>
          <c:tx>
            <c:strRef>
              <c:f>Folat!$BB$3:$BB$4</c:f>
              <c:strCache>
                <c:ptCount val="2"/>
                <c:pt idx="0">
                  <c:v>B</c:v>
                </c:pt>
              </c:strCache>
            </c:strRef>
          </c:tx>
          <c:spPr>
            <a:ln w="28575">
              <a:solidFill>
                <a:schemeClr val="accent1"/>
              </a:solidFill>
            </a:ln>
          </c:spPr>
          <c:marker>
            <c:symbol val="none"/>
          </c:marker>
          <c:cat>
            <c:strRef>
              <c:f>Folat!$AF$5:$AF$11</c:f>
              <c:strCache>
                <c:ptCount val="5"/>
                <c:pt idx="0">
                  <c:v>Tid 1</c:v>
                </c:pt>
                <c:pt idx="1">
                  <c:v>Tid 2</c:v>
                </c:pt>
                <c:pt idx="2">
                  <c:v>Tid 3</c:v>
                </c:pt>
                <c:pt idx="3">
                  <c:v>Tid 4</c:v>
                </c:pt>
                <c:pt idx="4">
                  <c:v>Tid 5</c:v>
                </c:pt>
              </c:strCache>
            </c:strRef>
          </c:cat>
          <c:val>
            <c:numRef>
              <c:f>Folat!$BB$5:$BB$11</c:f>
              <c:numCache>
                <c:formatCode>0%</c:formatCode>
                <c:ptCount val="7"/>
                <c:pt idx="0">
                  <c:v>0.192</c:v>
                </c:pt>
                <c:pt idx="1">
                  <c:v>0.192</c:v>
                </c:pt>
                <c:pt idx="2">
                  <c:v>0.192</c:v>
                </c:pt>
                <c:pt idx="3">
                  <c:v>0.192</c:v>
                </c:pt>
                <c:pt idx="4">
                  <c:v>0.192</c:v>
                </c:pt>
                <c:pt idx="5">
                  <c:v>0</c:v>
                </c:pt>
                <c:pt idx="6">
                  <c:v>0</c:v>
                </c:pt>
              </c:numCache>
            </c:numRef>
          </c:val>
          <c:smooth val="0"/>
          <c:extLst>
            <c:ext xmlns:c16="http://schemas.microsoft.com/office/drawing/2014/chart" uri="{C3380CC4-5D6E-409C-BE32-E72D297353CC}">
              <c16:uniqueId val="{00000015-B6C0-4D6A-9288-23FA448CECA9}"/>
            </c:ext>
          </c:extLst>
        </c:ser>
        <c:ser>
          <c:idx val="22"/>
          <c:order val="22"/>
          <c:tx>
            <c:strRef>
              <c:f>Folat!$BC$3:$BC$4</c:f>
              <c:strCache>
                <c:ptCount val="2"/>
                <c:pt idx="0">
                  <c:v>-B</c:v>
                </c:pt>
              </c:strCache>
            </c:strRef>
          </c:tx>
          <c:spPr>
            <a:ln w="28575">
              <a:solidFill>
                <a:srgbClr val="4F81BD"/>
              </a:solidFill>
            </a:ln>
          </c:spPr>
          <c:marker>
            <c:symbol val="none"/>
          </c:marker>
          <c:cat>
            <c:strRef>
              <c:f>Folat!$AF$5:$AF$11</c:f>
              <c:strCache>
                <c:ptCount val="5"/>
                <c:pt idx="0">
                  <c:v>Tid 1</c:v>
                </c:pt>
                <c:pt idx="1">
                  <c:v>Tid 2</c:v>
                </c:pt>
                <c:pt idx="2">
                  <c:v>Tid 3</c:v>
                </c:pt>
                <c:pt idx="3">
                  <c:v>Tid 4</c:v>
                </c:pt>
                <c:pt idx="4">
                  <c:v>Tid 5</c:v>
                </c:pt>
              </c:strCache>
            </c:strRef>
          </c:cat>
          <c:val>
            <c:numRef>
              <c:f>Folat!$BC$5:$BC$11</c:f>
              <c:numCache>
                <c:formatCode>0%</c:formatCode>
                <c:ptCount val="7"/>
                <c:pt idx="0">
                  <c:v>-0.192</c:v>
                </c:pt>
                <c:pt idx="1">
                  <c:v>-0.192</c:v>
                </c:pt>
                <c:pt idx="2">
                  <c:v>-0.192</c:v>
                </c:pt>
                <c:pt idx="3">
                  <c:v>-0.192</c:v>
                </c:pt>
                <c:pt idx="4">
                  <c:v>-0.192</c:v>
                </c:pt>
                <c:pt idx="5">
                  <c:v>0</c:v>
                </c:pt>
                <c:pt idx="6">
                  <c:v>0</c:v>
                </c:pt>
              </c:numCache>
            </c:numRef>
          </c:val>
          <c:smooth val="0"/>
          <c:extLst>
            <c:ext xmlns:c16="http://schemas.microsoft.com/office/drawing/2014/chart" uri="{C3380CC4-5D6E-409C-BE32-E72D297353CC}">
              <c16:uniqueId val="{00000016-B6C0-4D6A-9288-23FA448CECA9}"/>
            </c:ext>
          </c:extLst>
        </c:ser>
        <c:ser>
          <c:idx val="23"/>
          <c:order val="23"/>
          <c:tx>
            <c:strRef>
              <c:f>Folat!$BD$3:$BD$4</c:f>
              <c:strCache>
                <c:ptCount val="2"/>
                <c:pt idx="0">
                  <c:v>-TEa</c:v>
                </c:pt>
              </c:strCache>
            </c:strRef>
          </c:tx>
          <c:spPr>
            <a:ln w="28575">
              <a:solidFill>
                <a:srgbClr val="C0504D">
                  <a:lumMod val="60000"/>
                  <a:lumOff val="40000"/>
                </a:srgbClr>
              </a:solidFill>
            </a:ln>
          </c:spPr>
          <c:marker>
            <c:symbol val="none"/>
          </c:marker>
          <c:cat>
            <c:strRef>
              <c:f>Folat!$AF$5:$AF$11</c:f>
              <c:strCache>
                <c:ptCount val="5"/>
                <c:pt idx="0">
                  <c:v>Tid 1</c:v>
                </c:pt>
                <c:pt idx="1">
                  <c:v>Tid 2</c:v>
                </c:pt>
                <c:pt idx="2">
                  <c:v>Tid 3</c:v>
                </c:pt>
                <c:pt idx="3">
                  <c:v>Tid 4</c:v>
                </c:pt>
                <c:pt idx="4">
                  <c:v>Tid 5</c:v>
                </c:pt>
              </c:strCache>
            </c:strRef>
          </c:cat>
          <c:val>
            <c:numRef>
              <c:f>Folat!$BD$5:$BD$11</c:f>
              <c:numCache>
                <c:formatCode>0%</c:formatCode>
                <c:ptCount val="7"/>
                <c:pt idx="0">
                  <c:v>-0.39</c:v>
                </c:pt>
                <c:pt idx="1">
                  <c:v>-0.39</c:v>
                </c:pt>
                <c:pt idx="2">
                  <c:v>-0.39</c:v>
                </c:pt>
                <c:pt idx="3">
                  <c:v>-0.39</c:v>
                </c:pt>
                <c:pt idx="4">
                  <c:v>-0.39</c:v>
                </c:pt>
                <c:pt idx="5">
                  <c:v>0</c:v>
                </c:pt>
                <c:pt idx="6">
                  <c:v>0</c:v>
                </c:pt>
              </c:numCache>
            </c:numRef>
          </c:val>
          <c:smooth val="0"/>
          <c:extLst>
            <c:ext xmlns:c16="http://schemas.microsoft.com/office/drawing/2014/chart" uri="{C3380CC4-5D6E-409C-BE32-E72D297353CC}">
              <c16:uniqueId val="{00000017-B6C0-4D6A-9288-23FA448CECA9}"/>
            </c:ext>
          </c:extLst>
        </c:ser>
        <c:ser>
          <c:idx val="24"/>
          <c:order val="24"/>
          <c:tx>
            <c:strRef>
              <c:f>Folat!$BE$3:$BE$4</c:f>
              <c:strCache>
                <c:ptCount val="2"/>
                <c:pt idx="0">
                  <c:v>M</c:v>
                </c:pt>
              </c:strCache>
            </c:strRef>
          </c:tx>
          <c:spPr>
            <a:ln w="28575">
              <a:noFill/>
            </a:ln>
          </c:spPr>
          <c:marker>
            <c:symbol val="none"/>
          </c:marker>
          <c:errBars>
            <c:errDir val="y"/>
            <c:errBarType val="both"/>
            <c:errValType val="cust"/>
            <c:noEndCap val="0"/>
            <c:plus>
              <c:numRef>
                <c:f>Folat!$BF$5:$BF$11</c:f>
                <c:numCache>
                  <c:formatCode>General</c:formatCode>
                  <c:ptCount val="7"/>
                  <c:pt idx="0">
                    <c:v>4.5939664398061741E-2</c:v>
                  </c:pt>
                  <c:pt idx="1">
                    <c:v>6.6359464308589869E-2</c:v>
                  </c:pt>
                  <c:pt idx="2">
                    <c:v>7.4045578635030918E-2</c:v>
                  </c:pt>
                  <c:pt idx="3">
                    <c:v>4.9614499078651571E-2</c:v>
                  </c:pt>
                  <c:pt idx="4">
                    <c:v>7.5335031709475947E-2</c:v>
                  </c:pt>
                  <c:pt idx="5">
                    <c:v>0</c:v>
                  </c:pt>
                  <c:pt idx="6">
                    <c:v>0</c:v>
                  </c:pt>
                </c:numCache>
              </c:numRef>
            </c:plus>
            <c:minus>
              <c:numRef>
                <c:f>Folat!$BF$5:$BF$11</c:f>
                <c:numCache>
                  <c:formatCode>General</c:formatCode>
                  <c:ptCount val="7"/>
                  <c:pt idx="0">
                    <c:v>4.5939664398061741E-2</c:v>
                  </c:pt>
                  <c:pt idx="1">
                    <c:v>6.6359464308589869E-2</c:v>
                  </c:pt>
                  <c:pt idx="2">
                    <c:v>7.4045578635030918E-2</c:v>
                  </c:pt>
                  <c:pt idx="3">
                    <c:v>4.9614499078651571E-2</c:v>
                  </c:pt>
                  <c:pt idx="4">
                    <c:v>7.5335031709475947E-2</c:v>
                  </c:pt>
                  <c:pt idx="5">
                    <c:v>0</c:v>
                  </c:pt>
                  <c:pt idx="6">
                    <c:v>0</c:v>
                  </c:pt>
                </c:numCache>
              </c:numRef>
            </c:minus>
            <c:spPr>
              <a:ln w="254000">
                <a:solidFill>
                  <a:sysClr val="windowText" lastClr="000000">
                    <a:alpha val="19000"/>
                  </a:sysClr>
                </a:solidFill>
              </a:ln>
            </c:spPr>
          </c:errBars>
          <c:cat>
            <c:strRef>
              <c:f>Folat!$AF$5:$AF$11</c:f>
              <c:strCache>
                <c:ptCount val="5"/>
                <c:pt idx="0">
                  <c:v>Tid 1</c:v>
                </c:pt>
                <c:pt idx="1">
                  <c:v>Tid 2</c:v>
                </c:pt>
                <c:pt idx="2">
                  <c:v>Tid 3</c:v>
                </c:pt>
                <c:pt idx="3">
                  <c:v>Tid 4</c:v>
                </c:pt>
                <c:pt idx="4">
                  <c:v>Tid 5</c:v>
                </c:pt>
              </c:strCache>
            </c:strRef>
          </c:cat>
          <c:val>
            <c:numRef>
              <c:f>Folat!$BE$5:$BE$11</c:f>
              <c:numCache>
                <c:formatCode>0%</c:formatCode>
                <c:ptCount val="7"/>
                <c:pt idx="0">
                  <c:v>2.0660454200300292E-2</c:v>
                </c:pt>
                <c:pt idx="1">
                  <c:v>2.117836161138624E-2</c:v>
                </c:pt>
                <c:pt idx="2">
                  <c:v>3.9466521447739655E-2</c:v>
                </c:pt>
                <c:pt idx="3">
                  <c:v>2.7950919587179563E-2</c:v>
                </c:pt>
                <c:pt idx="4">
                  <c:v>-1.0553693588285708E-2</c:v>
                </c:pt>
                <c:pt idx="5">
                  <c:v>0</c:v>
                </c:pt>
                <c:pt idx="6">
                  <c:v>0</c:v>
                </c:pt>
              </c:numCache>
            </c:numRef>
          </c:val>
          <c:smooth val="0"/>
          <c:extLst>
            <c:ext xmlns:c16="http://schemas.microsoft.com/office/drawing/2014/chart" uri="{C3380CC4-5D6E-409C-BE32-E72D297353CC}">
              <c16:uniqueId val="{00000018-B6C0-4D6A-9288-23FA448CECA9}"/>
            </c:ext>
          </c:extLst>
        </c:ser>
        <c:dLbls>
          <c:showLegendKey val="0"/>
          <c:showVal val="0"/>
          <c:showCatName val="0"/>
          <c:showSerName val="0"/>
          <c:showPercent val="0"/>
          <c:showBubbleSize val="0"/>
        </c:dLbls>
        <c:marker val="1"/>
        <c:smooth val="0"/>
        <c:axId val="167572608"/>
        <c:axId val="167574144"/>
      </c:lineChart>
      <c:catAx>
        <c:axId val="167572608"/>
        <c:scaling>
          <c:orientation val="minMax"/>
        </c:scaling>
        <c:delete val="0"/>
        <c:axPos val="b"/>
        <c:numFmt formatCode="General" sourceLinked="1"/>
        <c:majorTickMark val="out"/>
        <c:minorTickMark val="none"/>
        <c:tickLblPos val="low"/>
        <c:txPr>
          <a:bodyPr/>
          <a:lstStyle/>
          <a:p>
            <a:pPr>
              <a:defRPr sz="1600"/>
            </a:pPr>
            <a:endParaRPr lang="nb-NO"/>
          </a:p>
        </c:txPr>
        <c:crossAx val="167574144"/>
        <c:crosses val="autoZero"/>
        <c:auto val="1"/>
        <c:lblAlgn val="ctr"/>
        <c:lblOffset val="100"/>
        <c:noMultiLvlLbl val="0"/>
      </c:catAx>
      <c:valAx>
        <c:axId val="167574144"/>
        <c:scaling>
          <c:orientation val="minMax"/>
        </c:scaling>
        <c:delete val="0"/>
        <c:axPos val="l"/>
        <c:majorGridlines/>
        <c:numFmt formatCode="0%" sourceLinked="1"/>
        <c:majorTickMark val="out"/>
        <c:minorTickMark val="none"/>
        <c:tickLblPos val="nextTo"/>
        <c:txPr>
          <a:bodyPr/>
          <a:lstStyle/>
          <a:p>
            <a:pPr>
              <a:defRPr sz="1800"/>
            </a:pPr>
            <a:endParaRPr lang="nb-NO"/>
          </a:p>
        </c:txPr>
        <c:crossAx val="167572608"/>
        <c:crosses val="autoZero"/>
        <c:crossBetween val="between"/>
      </c:valAx>
    </c:plotArea>
    <c:legend>
      <c:legendPos val="r"/>
      <c:legendEntry>
        <c:idx val="22"/>
        <c:delete val="1"/>
      </c:legendEntry>
      <c:legendEntry>
        <c:idx val="23"/>
        <c:delete val="1"/>
      </c:legendEntry>
      <c:layout>
        <c:manualLayout>
          <c:xMode val="edge"/>
          <c:yMode val="edge"/>
          <c:x val="0.82544498575349234"/>
          <c:y val="2.2944410677408086E-2"/>
          <c:w val="0.16816618158012853"/>
          <c:h val="0.84095609652543046"/>
        </c:manualLayout>
      </c:layout>
      <c:overlay val="0"/>
      <c:txPr>
        <a:bodyPr/>
        <a:lstStyle/>
        <a:p>
          <a:pPr>
            <a:defRPr sz="1100"/>
          </a:pPr>
          <a:endParaRPr lang="nb-NO"/>
        </a:p>
      </c:txPr>
    </c:legend>
    <c:plotVisOnly val="1"/>
    <c:dispBlanksAs val="gap"/>
    <c:showDLblsOverMax val="0"/>
  </c:chart>
  <c:printSettings>
    <c:headerFooter/>
    <c:pageMargins b="0.78740157499999996" l="0.70000000000000029" r="0.70000000000000029" t="0.78740157499999996" header="0.30000000000000016" footer="0.30000000000000016"/>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Absulutte avvik</a:t>
            </a:r>
          </a:p>
        </c:rich>
      </c:tx>
      <c:overlay val="1"/>
    </c:title>
    <c:autoTitleDeleted val="0"/>
    <c:plotArea>
      <c:layout>
        <c:manualLayout>
          <c:layoutTarget val="inner"/>
          <c:xMode val="edge"/>
          <c:yMode val="edge"/>
          <c:x val="7.3482123008009825E-2"/>
          <c:y val="7.3359548615877582E-2"/>
          <c:w val="0.92590418386038176"/>
          <c:h val="0.87448229692800361"/>
        </c:manualLayout>
      </c:layout>
      <c:lineChart>
        <c:grouping val="standard"/>
        <c:varyColors val="0"/>
        <c:ser>
          <c:idx val="0"/>
          <c:order val="0"/>
          <c:tx>
            <c:strRef>
              <c:f>Folat!$BH$3:$BH$4</c:f>
              <c:strCache>
                <c:ptCount val="2"/>
                <c:pt idx="0">
                  <c:v>1</c:v>
                </c:pt>
                <c:pt idx="1">
                  <c:v> 11.0 </c:v>
                </c:pt>
              </c:strCache>
            </c:strRef>
          </c:tx>
          <c:spPr>
            <a:ln>
              <a:noFill/>
            </a:ln>
          </c:spPr>
          <c:cat>
            <c:strRef>
              <c:f>Folat!$AF$5:$AF$11</c:f>
              <c:strCache>
                <c:ptCount val="5"/>
                <c:pt idx="0">
                  <c:v>Tid 1</c:v>
                </c:pt>
                <c:pt idx="1">
                  <c:v>Tid 2</c:v>
                </c:pt>
                <c:pt idx="2">
                  <c:v>Tid 3</c:v>
                </c:pt>
                <c:pt idx="3">
                  <c:v>Tid 4</c:v>
                </c:pt>
                <c:pt idx="4">
                  <c:v>Tid 5</c:v>
                </c:pt>
              </c:strCache>
            </c:strRef>
          </c:cat>
          <c:val>
            <c:numRef>
              <c:f>Folat!$BH$5:$BH$11</c:f>
              <c:numCache>
                <c:formatCode>General</c:formatCode>
                <c:ptCount val="7"/>
                <c:pt idx="0">
                  <c:v>0</c:v>
                </c:pt>
                <c:pt idx="1">
                  <c:v>0.90000000000000036</c:v>
                </c:pt>
                <c:pt idx="2">
                  <c:v>-0.40000000000000036</c:v>
                </c:pt>
                <c:pt idx="3">
                  <c:v>1.1999999999999993</c:v>
                </c:pt>
                <c:pt idx="4">
                  <c:v>-9.9999999999999645E-2</c:v>
                </c:pt>
                <c:pt idx="5">
                  <c:v>0</c:v>
                </c:pt>
                <c:pt idx="6">
                  <c:v>0</c:v>
                </c:pt>
              </c:numCache>
            </c:numRef>
          </c:val>
          <c:smooth val="0"/>
          <c:extLst>
            <c:ext xmlns:c16="http://schemas.microsoft.com/office/drawing/2014/chart" uri="{C3380CC4-5D6E-409C-BE32-E72D297353CC}">
              <c16:uniqueId val="{00000000-E6F1-4CFA-B9F9-66D2E88FEE7C}"/>
            </c:ext>
          </c:extLst>
        </c:ser>
        <c:ser>
          <c:idx val="1"/>
          <c:order val="1"/>
          <c:tx>
            <c:strRef>
              <c:f>Folat!$BI$3:$BI$4</c:f>
              <c:strCache>
                <c:ptCount val="2"/>
                <c:pt idx="0">
                  <c:v>2</c:v>
                </c:pt>
                <c:pt idx="1">
                  <c:v> 7.0 </c:v>
                </c:pt>
              </c:strCache>
            </c:strRef>
          </c:tx>
          <c:spPr>
            <a:ln>
              <a:noFill/>
            </a:ln>
          </c:spPr>
          <c:cat>
            <c:strRef>
              <c:f>Folat!$AF$5:$AF$11</c:f>
              <c:strCache>
                <c:ptCount val="5"/>
                <c:pt idx="0">
                  <c:v>Tid 1</c:v>
                </c:pt>
                <c:pt idx="1">
                  <c:v>Tid 2</c:v>
                </c:pt>
                <c:pt idx="2">
                  <c:v>Tid 3</c:v>
                </c:pt>
                <c:pt idx="3">
                  <c:v>Tid 4</c:v>
                </c:pt>
                <c:pt idx="4">
                  <c:v>Tid 5</c:v>
                </c:pt>
              </c:strCache>
            </c:strRef>
          </c:cat>
          <c:val>
            <c:numRef>
              <c:f>Folat!$BI$5:$BI$11</c:f>
              <c:numCache>
                <c:formatCode>General</c:formatCode>
                <c:ptCount val="7"/>
                <c:pt idx="0">
                  <c:v>0.90000000000000036</c:v>
                </c:pt>
                <c:pt idx="1">
                  <c:v>1.5999999999999996</c:v>
                </c:pt>
                <c:pt idx="2">
                  <c:v>0.59999999999999964</c:v>
                </c:pt>
                <c:pt idx="3">
                  <c:v>0.70000000000000018</c:v>
                </c:pt>
                <c:pt idx="4">
                  <c:v>0</c:v>
                </c:pt>
                <c:pt idx="5">
                  <c:v>0</c:v>
                </c:pt>
                <c:pt idx="6">
                  <c:v>0</c:v>
                </c:pt>
              </c:numCache>
            </c:numRef>
          </c:val>
          <c:smooth val="0"/>
          <c:extLst>
            <c:ext xmlns:c16="http://schemas.microsoft.com/office/drawing/2014/chart" uri="{C3380CC4-5D6E-409C-BE32-E72D297353CC}">
              <c16:uniqueId val="{00000001-E6F1-4CFA-B9F9-66D2E88FEE7C}"/>
            </c:ext>
          </c:extLst>
        </c:ser>
        <c:ser>
          <c:idx val="2"/>
          <c:order val="2"/>
          <c:tx>
            <c:strRef>
              <c:f>Folat!$BJ$3:$BJ$4</c:f>
              <c:strCache>
                <c:ptCount val="2"/>
                <c:pt idx="0">
                  <c:v>3</c:v>
                </c:pt>
                <c:pt idx="1">
                  <c:v> 26.0 </c:v>
                </c:pt>
              </c:strCache>
            </c:strRef>
          </c:tx>
          <c:spPr>
            <a:ln>
              <a:noFill/>
            </a:ln>
          </c:spPr>
          <c:cat>
            <c:strRef>
              <c:f>Folat!$AF$5:$AF$11</c:f>
              <c:strCache>
                <c:ptCount val="5"/>
                <c:pt idx="0">
                  <c:v>Tid 1</c:v>
                </c:pt>
                <c:pt idx="1">
                  <c:v>Tid 2</c:v>
                </c:pt>
                <c:pt idx="2">
                  <c:v>Tid 3</c:v>
                </c:pt>
                <c:pt idx="3">
                  <c:v>Tid 4</c:v>
                </c:pt>
                <c:pt idx="4">
                  <c:v>Tid 5</c:v>
                </c:pt>
              </c:strCache>
            </c:strRef>
          </c:cat>
          <c:val>
            <c:numRef>
              <c:f>Folat!$BJ$5:$BJ$11</c:f>
              <c:numCache>
                <c:formatCode>General</c:formatCode>
                <c:ptCount val="7"/>
                <c:pt idx="0">
                  <c:v>-1.6999999999999993</c:v>
                </c:pt>
                <c:pt idx="1">
                  <c:v>-0.80000000000000071</c:v>
                </c:pt>
                <c:pt idx="2">
                  <c:v>-1.3000000000000007</c:v>
                </c:pt>
                <c:pt idx="3">
                  <c:v>-0.19999999999999929</c:v>
                </c:pt>
                <c:pt idx="4">
                  <c:v>0.10000000000000142</c:v>
                </c:pt>
                <c:pt idx="5">
                  <c:v>0</c:v>
                </c:pt>
                <c:pt idx="6">
                  <c:v>0</c:v>
                </c:pt>
              </c:numCache>
            </c:numRef>
          </c:val>
          <c:smooth val="0"/>
          <c:extLst>
            <c:ext xmlns:c16="http://schemas.microsoft.com/office/drawing/2014/chart" uri="{C3380CC4-5D6E-409C-BE32-E72D297353CC}">
              <c16:uniqueId val="{00000002-E6F1-4CFA-B9F9-66D2E88FEE7C}"/>
            </c:ext>
          </c:extLst>
        </c:ser>
        <c:ser>
          <c:idx val="3"/>
          <c:order val="3"/>
          <c:tx>
            <c:strRef>
              <c:f>Folat!$BK$3:$BK$4</c:f>
              <c:strCache>
                <c:ptCount val="2"/>
                <c:pt idx="0">
                  <c:v>4</c:v>
                </c:pt>
                <c:pt idx="1">
                  <c:v> 41.0 </c:v>
                </c:pt>
              </c:strCache>
            </c:strRef>
          </c:tx>
          <c:spPr>
            <a:ln>
              <a:noFill/>
            </a:ln>
          </c:spPr>
          <c:cat>
            <c:strRef>
              <c:f>Folat!$AF$5:$AF$11</c:f>
              <c:strCache>
                <c:ptCount val="5"/>
                <c:pt idx="0">
                  <c:v>Tid 1</c:v>
                </c:pt>
                <c:pt idx="1">
                  <c:v>Tid 2</c:v>
                </c:pt>
                <c:pt idx="2">
                  <c:v>Tid 3</c:v>
                </c:pt>
                <c:pt idx="3">
                  <c:v>Tid 4</c:v>
                </c:pt>
                <c:pt idx="4">
                  <c:v>Tid 5</c:v>
                </c:pt>
              </c:strCache>
            </c:strRef>
          </c:cat>
          <c:val>
            <c:numRef>
              <c:f>Folat!$BK$5:$BK$11</c:f>
              <c:numCache>
                <c:formatCode>General</c:formatCode>
                <c:ptCount val="7"/>
                <c:pt idx="0">
                  <c:v>-1.2000000000000028</c:v>
                </c:pt>
                <c:pt idx="1">
                  <c:v>-0.60000000000000142</c:v>
                </c:pt>
                <c:pt idx="2">
                  <c:v>-0.29999999999999716</c:v>
                </c:pt>
                <c:pt idx="3">
                  <c:v>0.70000000000000284</c:v>
                </c:pt>
                <c:pt idx="4">
                  <c:v>-0.60000000000000142</c:v>
                </c:pt>
                <c:pt idx="5">
                  <c:v>0</c:v>
                </c:pt>
                <c:pt idx="6">
                  <c:v>0</c:v>
                </c:pt>
              </c:numCache>
            </c:numRef>
          </c:val>
          <c:smooth val="0"/>
          <c:extLst>
            <c:ext xmlns:c16="http://schemas.microsoft.com/office/drawing/2014/chart" uri="{C3380CC4-5D6E-409C-BE32-E72D297353CC}">
              <c16:uniqueId val="{00000003-E6F1-4CFA-B9F9-66D2E88FEE7C}"/>
            </c:ext>
          </c:extLst>
        </c:ser>
        <c:ser>
          <c:idx val="4"/>
          <c:order val="4"/>
          <c:tx>
            <c:strRef>
              <c:f>Folat!$BL$3:$BL$4</c:f>
              <c:strCache>
                <c:ptCount val="2"/>
                <c:pt idx="0">
                  <c:v>5</c:v>
                </c:pt>
                <c:pt idx="1">
                  <c:v> 7.0 </c:v>
                </c:pt>
              </c:strCache>
            </c:strRef>
          </c:tx>
          <c:spPr>
            <a:ln>
              <a:noFill/>
            </a:ln>
          </c:spPr>
          <c:cat>
            <c:strRef>
              <c:f>Folat!$AF$5:$AF$11</c:f>
              <c:strCache>
                <c:ptCount val="5"/>
                <c:pt idx="0">
                  <c:v>Tid 1</c:v>
                </c:pt>
                <c:pt idx="1">
                  <c:v>Tid 2</c:v>
                </c:pt>
                <c:pt idx="2">
                  <c:v>Tid 3</c:v>
                </c:pt>
                <c:pt idx="3">
                  <c:v>Tid 4</c:v>
                </c:pt>
                <c:pt idx="4">
                  <c:v>Tid 5</c:v>
                </c:pt>
              </c:strCache>
            </c:strRef>
          </c:cat>
          <c:val>
            <c:numRef>
              <c:f>Folat!$BL$5:$BL$11</c:f>
              <c:numCache>
                <c:formatCode>General</c:formatCode>
                <c:ptCount val="7"/>
                <c:pt idx="0">
                  <c:v>0.70000000000000018</c:v>
                </c:pt>
                <c:pt idx="1">
                  <c:v>0.79999999999999982</c:v>
                </c:pt>
                <c:pt idx="2">
                  <c:v>1.9000000000000004</c:v>
                </c:pt>
                <c:pt idx="3">
                  <c:v>1.5</c:v>
                </c:pt>
                <c:pt idx="4">
                  <c:v>0.29999999999999982</c:v>
                </c:pt>
                <c:pt idx="5">
                  <c:v>0</c:v>
                </c:pt>
                <c:pt idx="6">
                  <c:v>0</c:v>
                </c:pt>
              </c:numCache>
            </c:numRef>
          </c:val>
          <c:smooth val="0"/>
          <c:extLst>
            <c:ext xmlns:c16="http://schemas.microsoft.com/office/drawing/2014/chart" uri="{C3380CC4-5D6E-409C-BE32-E72D297353CC}">
              <c16:uniqueId val="{00000004-E6F1-4CFA-B9F9-66D2E88FEE7C}"/>
            </c:ext>
          </c:extLst>
        </c:ser>
        <c:ser>
          <c:idx val="5"/>
          <c:order val="5"/>
          <c:tx>
            <c:strRef>
              <c:f>Folat!$BM$3:$BM$4</c:f>
              <c:strCache>
                <c:ptCount val="2"/>
                <c:pt idx="0">
                  <c:v>6</c:v>
                </c:pt>
                <c:pt idx="1">
                  <c:v> 7.4 </c:v>
                </c:pt>
              </c:strCache>
            </c:strRef>
          </c:tx>
          <c:spPr>
            <a:ln>
              <a:noFill/>
            </a:ln>
          </c:spPr>
          <c:cat>
            <c:strRef>
              <c:f>Folat!$AF$5:$AF$11</c:f>
              <c:strCache>
                <c:ptCount val="5"/>
                <c:pt idx="0">
                  <c:v>Tid 1</c:v>
                </c:pt>
                <c:pt idx="1">
                  <c:v>Tid 2</c:v>
                </c:pt>
                <c:pt idx="2">
                  <c:v>Tid 3</c:v>
                </c:pt>
                <c:pt idx="3">
                  <c:v>Tid 4</c:v>
                </c:pt>
                <c:pt idx="4">
                  <c:v>Tid 5</c:v>
                </c:pt>
              </c:strCache>
            </c:strRef>
          </c:cat>
          <c:val>
            <c:numRef>
              <c:f>Folat!$BM$5:$BM$11</c:f>
              <c:numCache>
                <c:formatCode>General</c:formatCode>
                <c:ptCount val="7"/>
                <c:pt idx="0">
                  <c:v>-0.40000000000000036</c:v>
                </c:pt>
                <c:pt idx="1">
                  <c:v>-0.60000000000000053</c:v>
                </c:pt>
                <c:pt idx="2">
                  <c:v>-0.40000000000000036</c:v>
                </c:pt>
                <c:pt idx="3">
                  <c:v>-0.10000000000000053</c:v>
                </c:pt>
                <c:pt idx="4">
                  <c:v>9.9999999999999645E-2</c:v>
                </c:pt>
                <c:pt idx="5">
                  <c:v>0</c:v>
                </c:pt>
                <c:pt idx="6">
                  <c:v>0</c:v>
                </c:pt>
              </c:numCache>
            </c:numRef>
          </c:val>
          <c:smooth val="0"/>
          <c:extLst>
            <c:ext xmlns:c16="http://schemas.microsoft.com/office/drawing/2014/chart" uri="{C3380CC4-5D6E-409C-BE32-E72D297353CC}">
              <c16:uniqueId val="{00000005-E6F1-4CFA-B9F9-66D2E88FEE7C}"/>
            </c:ext>
          </c:extLst>
        </c:ser>
        <c:ser>
          <c:idx val="6"/>
          <c:order val="6"/>
          <c:tx>
            <c:strRef>
              <c:f>Folat!$BN$3:$BN$4</c:f>
              <c:strCache>
                <c:ptCount val="2"/>
                <c:pt idx="0">
                  <c:v>7</c:v>
                </c:pt>
                <c:pt idx="1">
                  <c:v> 8.4 </c:v>
                </c:pt>
              </c:strCache>
            </c:strRef>
          </c:tx>
          <c:spPr>
            <a:ln>
              <a:noFill/>
            </a:ln>
          </c:spPr>
          <c:cat>
            <c:strRef>
              <c:f>Folat!$AF$5:$AF$11</c:f>
              <c:strCache>
                <c:ptCount val="5"/>
                <c:pt idx="0">
                  <c:v>Tid 1</c:v>
                </c:pt>
                <c:pt idx="1">
                  <c:v>Tid 2</c:v>
                </c:pt>
                <c:pt idx="2">
                  <c:v>Tid 3</c:v>
                </c:pt>
                <c:pt idx="3">
                  <c:v>Tid 4</c:v>
                </c:pt>
                <c:pt idx="4">
                  <c:v>Tid 5</c:v>
                </c:pt>
              </c:strCache>
            </c:strRef>
          </c:cat>
          <c:val>
            <c:numRef>
              <c:f>Folat!$BN$5:$BN$11</c:f>
              <c:numCache>
                <c:formatCode>General</c:formatCode>
                <c:ptCount val="7"/>
                <c:pt idx="0">
                  <c:v>-0.40000000000000036</c:v>
                </c:pt>
                <c:pt idx="1">
                  <c:v>-0.80000000000000071</c:v>
                </c:pt>
                <c:pt idx="2">
                  <c:v>-0.40000000000000036</c:v>
                </c:pt>
                <c:pt idx="3">
                  <c:v>0</c:v>
                </c:pt>
                <c:pt idx="4">
                  <c:v>0</c:v>
                </c:pt>
                <c:pt idx="5">
                  <c:v>0</c:v>
                </c:pt>
                <c:pt idx="6">
                  <c:v>0</c:v>
                </c:pt>
              </c:numCache>
            </c:numRef>
          </c:val>
          <c:smooth val="0"/>
          <c:extLst>
            <c:ext xmlns:c16="http://schemas.microsoft.com/office/drawing/2014/chart" uri="{C3380CC4-5D6E-409C-BE32-E72D297353CC}">
              <c16:uniqueId val="{00000006-E6F1-4CFA-B9F9-66D2E88FEE7C}"/>
            </c:ext>
          </c:extLst>
        </c:ser>
        <c:ser>
          <c:idx val="7"/>
          <c:order val="7"/>
          <c:tx>
            <c:strRef>
              <c:f>Folat!$BO$3:$BO$4</c:f>
              <c:strCache>
                <c:ptCount val="2"/>
                <c:pt idx="0">
                  <c:v>8</c:v>
                </c:pt>
                <c:pt idx="1">
                  <c:v> 5.5 </c:v>
                </c:pt>
              </c:strCache>
            </c:strRef>
          </c:tx>
          <c:spPr>
            <a:ln w="28575">
              <a:noFill/>
            </a:ln>
          </c:spPr>
          <c:cat>
            <c:strRef>
              <c:f>Folat!$AF$5:$AF$11</c:f>
              <c:strCache>
                <c:ptCount val="5"/>
                <c:pt idx="0">
                  <c:v>Tid 1</c:v>
                </c:pt>
                <c:pt idx="1">
                  <c:v>Tid 2</c:v>
                </c:pt>
                <c:pt idx="2">
                  <c:v>Tid 3</c:v>
                </c:pt>
                <c:pt idx="3">
                  <c:v>Tid 4</c:v>
                </c:pt>
                <c:pt idx="4">
                  <c:v>Tid 5</c:v>
                </c:pt>
              </c:strCache>
            </c:strRef>
          </c:cat>
          <c:val>
            <c:numRef>
              <c:f>Folat!$BO$5:$BO$11</c:f>
              <c:numCache>
                <c:formatCode>General</c:formatCode>
                <c:ptCount val="7"/>
                <c:pt idx="0">
                  <c:v>0.20000000000000018</c:v>
                </c:pt>
                <c:pt idx="1">
                  <c:v>-0.40000000000000036</c:v>
                </c:pt>
                <c:pt idx="2">
                  <c:v>0.5</c:v>
                </c:pt>
                <c:pt idx="3">
                  <c:v>9.9999999999999645E-2</c:v>
                </c:pt>
                <c:pt idx="4">
                  <c:v>1</c:v>
                </c:pt>
                <c:pt idx="5">
                  <c:v>0</c:v>
                </c:pt>
                <c:pt idx="6">
                  <c:v>0</c:v>
                </c:pt>
              </c:numCache>
            </c:numRef>
          </c:val>
          <c:smooth val="0"/>
          <c:extLst>
            <c:ext xmlns:c16="http://schemas.microsoft.com/office/drawing/2014/chart" uri="{C3380CC4-5D6E-409C-BE32-E72D297353CC}">
              <c16:uniqueId val="{00000007-E6F1-4CFA-B9F9-66D2E88FEE7C}"/>
            </c:ext>
          </c:extLst>
        </c:ser>
        <c:ser>
          <c:idx val="8"/>
          <c:order val="8"/>
          <c:tx>
            <c:strRef>
              <c:f>Folat!$BP$3:$BP$4</c:f>
              <c:strCache>
                <c:ptCount val="2"/>
                <c:pt idx="0">
                  <c:v>9</c:v>
                </c:pt>
                <c:pt idx="1">
                  <c:v> 11.9 </c:v>
                </c:pt>
              </c:strCache>
            </c:strRef>
          </c:tx>
          <c:spPr>
            <a:ln w="28575">
              <a:noFill/>
            </a:ln>
          </c:spPr>
          <c:cat>
            <c:strRef>
              <c:f>Folat!$AF$5:$AF$11</c:f>
              <c:strCache>
                <c:ptCount val="5"/>
                <c:pt idx="0">
                  <c:v>Tid 1</c:v>
                </c:pt>
                <c:pt idx="1">
                  <c:v>Tid 2</c:v>
                </c:pt>
                <c:pt idx="2">
                  <c:v>Tid 3</c:v>
                </c:pt>
                <c:pt idx="3">
                  <c:v>Tid 4</c:v>
                </c:pt>
                <c:pt idx="4">
                  <c:v>Tid 5</c:v>
                </c:pt>
              </c:strCache>
            </c:strRef>
          </c:cat>
          <c:val>
            <c:numRef>
              <c:f>Folat!$BP$5:$BP$11</c:f>
              <c:numCache>
                <c:formatCode>General</c:formatCode>
                <c:ptCount val="7"/>
                <c:pt idx="0">
                  <c:v>1.0999999999999996</c:v>
                </c:pt>
                <c:pt idx="1">
                  <c:v>0.90000000000000036</c:v>
                </c:pt>
                <c:pt idx="2">
                  <c:v>2.2999999999999989</c:v>
                </c:pt>
                <c:pt idx="3">
                  <c:v>0.59999999999999964</c:v>
                </c:pt>
                <c:pt idx="4">
                  <c:v>0</c:v>
                </c:pt>
                <c:pt idx="5">
                  <c:v>0</c:v>
                </c:pt>
                <c:pt idx="6">
                  <c:v>0</c:v>
                </c:pt>
              </c:numCache>
            </c:numRef>
          </c:val>
          <c:smooth val="0"/>
          <c:extLst>
            <c:ext xmlns:c16="http://schemas.microsoft.com/office/drawing/2014/chart" uri="{C3380CC4-5D6E-409C-BE32-E72D297353CC}">
              <c16:uniqueId val="{00000008-E6F1-4CFA-B9F9-66D2E88FEE7C}"/>
            </c:ext>
          </c:extLst>
        </c:ser>
        <c:ser>
          <c:idx val="9"/>
          <c:order val="9"/>
          <c:tx>
            <c:strRef>
              <c:f>Folat!$BQ$3:$BQ$4</c:f>
              <c:strCache>
                <c:ptCount val="2"/>
                <c:pt idx="0">
                  <c:v>10</c:v>
                </c:pt>
                <c:pt idx="1">
                  <c:v> 39.0 </c:v>
                </c:pt>
              </c:strCache>
            </c:strRef>
          </c:tx>
          <c:spPr>
            <a:ln w="28575">
              <a:noFill/>
            </a:ln>
          </c:spPr>
          <c:cat>
            <c:strRef>
              <c:f>Folat!$AF$5:$AF$11</c:f>
              <c:strCache>
                <c:ptCount val="5"/>
                <c:pt idx="0">
                  <c:v>Tid 1</c:v>
                </c:pt>
                <c:pt idx="1">
                  <c:v>Tid 2</c:v>
                </c:pt>
                <c:pt idx="2">
                  <c:v>Tid 3</c:v>
                </c:pt>
                <c:pt idx="3">
                  <c:v>Tid 4</c:v>
                </c:pt>
                <c:pt idx="4">
                  <c:v>Tid 5</c:v>
                </c:pt>
              </c:strCache>
            </c:strRef>
          </c:cat>
          <c:val>
            <c:numRef>
              <c:f>Folat!$BQ$5:$BQ$11</c:f>
              <c:numCache>
                <c:formatCode>General</c:formatCode>
                <c:ptCount val="7"/>
                <c:pt idx="0">
                  <c:v>-0.10000000000000142</c:v>
                </c:pt>
                <c:pt idx="1">
                  <c:v>-0.79999999999999716</c:v>
                </c:pt>
                <c:pt idx="2">
                  <c:v>-1.7000000000000028</c:v>
                </c:pt>
                <c:pt idx="3">
                  <c:v>-2.5</c:v>
                </c:pt>
                <c:pt idx="4">
                  <c:v>0</c:v>
                </c:pt>
                <c:pt idx="5">
                  <c:v>0</c:v>
                </c:pt>
                <c:pt idx="6">
                  <c:v>0</c:v>
                </c:pt>
              </c:numCache>
            </c:numRef>
          </c:val>
          <c:smooth val="0"/>
          <c:extLst>
            <c:ext xmlns:c16="http://schemas.microsoft.com/office/drawing/2014/chart" uri="{C3380CC4-5D6E-409C-BE32-E72D297353CC}">
              <c16:uniqueId val="{00000009-E6F1-4CFA-B9F9-66D2E88FEE7C}"/>
            </c:ext>
          </c:extLst>
        </c:ser>
        <c:ser>
          <c:idx val="10"/>
          <c:order val="10"/>
          <c:tx>
            <c:strRef>
              <c:f>Folat!$BR$3:$BR$4</c:f>
              <c:strCache>
                <c:ptCount val="2"/>
                <c:pt idx="0">
                  <c:v>11</c:v>
                </c:pt>
                <c:pt idx="1">
                  <c:v> 37.8 </c:v>
                </c:pt>
              </c:strCache>
            </c:strRef>
          </c:tx>
          <c:spPr>
            <a:ln w="28575">
              <a:noFill/>
            </a:ln>
          </c:spPr>
          <c:cat>
            <c:strRef>
              <c:f>Folat!$AF$5:$AF$11</c:f>
              <c:strCache>
                <c:ptCount val="5"/>
                <c:pt idx="0">
                  <c:v>Tid 1</c:v>
                </c:pt>
                <c:pt idx="1">
                  <c:v>Tid 2</c:v>
                </c:pt>
                <c:pt idx="2">
                  <c:v>Tid 3</c:v>
                </c:pt>
                <c:pt idx="3">
                  <c:v>Tid 4</c:v>
                </c:pt>
                <c:pt idx="4">
                  <c:v>Tid 5</c:v>
                </c:pt>
              </c:strCache>
            </c:strRef>
          </c:cat>
          <c:val>
            <c:numRef>
              <c:f>Folat!$BR$5:$BR$11</c:f>
              <c:numCache>
                <c:formatCode>General</c:formatCode>
                <c:ptCount val="7"/>
                <c:pt idx="0">
                  <c:v>2.6000000000000014</c:v>
                </c:pt>
                <c:pt idx="1">
                  <c:v>1.8000000000000043</c:v>
                </c:pt>
                <c:pt idx="2">
                  <c:v>1.2000000000000028</c:v>
                </c:pt>
                <c:pt idx="3">
                  <c:v>0</c:v>
                </c:pt>
                <c:pt idx="4">
                  <c:v>0</c:v>
                </c:pt>
                <c:pt idx="5">
                  <c:v>0</c:v>
                </c:pt>
                <c:pt idx="6">
                  <c:v>0</c:v>
                </c:pt>
              </c:numCache>
            </c:numRef>
          </c:val>
          <c:smooth val="0"/>
          <c:extLst>
            <c:ext xmlns:c16="http://schemas.microsoft.com/office/drawing/2014/chart" uri="{C3380CC4-5D6E-409C-BE32-E72D297353CC}">
              <c16:uniqueId val="{0000000A-E6F1-4CFA-B9F9-66D2E88FEE7C}"/>
            </c:ext>
          </c:extLst>
        </c:ser>
        <c:ser>
          <c:idx val="11"/>
          <c:order val="11"/>
          <c:tx>
            <c:strRef>
              <c:f>Folat!$BS$3:$BS$4</c:f>
              <c:strCache>
                <c:ptCount val="2"/>
                <c:pt idx="0">
                  <c:v>12</c:v>
                </c:pt>
                <c:pt idx="1">
                  <c:v> 30.7 </c:v>
                </c:pt>
              </c:strCache>
            </c:strRef>
          </c:tx>
          <c:spPr>
            <a:ln w="28575">
              <a:noFill/>
            </a:ln>
          </c:spPr>
          <c:cat>
            <c:strRef>
              <c:f>Folat!$AF$5:$AF$11</c:f>
              <c:strCache>
                <c:ptCount val="5"/>
                <c:pt idx="0">
                  <c:v>Tid 1</c:v>
                </c:pt>
                <c:pt idx="1">
                  <c:v>Tid 2</c:v>
                </c:pt>
                <c:pt idx="2">
                  <c:v>Tid 3</c:v>
                </c:pt>
                <c:pt idx="3">
                  <c:v>Tid 4</c:v>
                </c:pt>
                <c:pt idx="4">
                  <c:v>Tid 5</c:v>
                </c:pt>
              </c:strCache>
            </c:strRef>
          </c:cat>
          <c:val>
            <c:numRef>
              <c:f>Folat!$BS$5:$BS$11</c:f>
              <c:numCache>
                <c:formatCode>General</c:formatCode>
                <c:ptCount val="7"/>
                <c:pt idx="0">
                  <c:v>0</c:v>
                </c:pt>
                <c:pt idx="1">
                  <c:v>0</c:v>
                </c:pt>
                <c:pt idx="2">
                  <c:v>0</c:v>
                </c:pt>
                <c:pt idx="3">
                  <c:v>-1.3999999999999986</c:v>
                </c:pt>
                <c:pt idx="4">
                  <c:v>-2.6999999999999993</c:v>
                </c:pt>
                <c:pt idx="5">
                  <c:v>0</c:v>
                </c:pt>
                <c:pt idx="6">
                  <c:v>0</c:v>
                </c:pt>
              </c:numCache>
            </c:numRef>
          </c:val>
          <c:smooth val="0"/>
          <c:extLst>
            <c:ext xmlns:c16="http://schemas.microsoft.com/office/drawing/2014/chart" uri="{C3380CC4-5D6E-409C-BE32-E72D297353CC}">
              <c16:uniqueId val="{0000000B-E6F1-4CFA-B9F9-66D2E88FEE7C}"/>
            </c:ext>
          </c:extLst>
        </c:ser>
        <c:ser>
          <c:idx val="12"/>
          <c:order val="12"/>
          <c:tx>
            <c:strRef>
              <c:f>Folat!$BT$3:$BT$4</c:f>
              <c:strCache>
                <c:ptCount val="2"/>
                <c:pt idx="0">
                  <c:v>13</c:v>
                </c:pt>
                <c:pt idx="1">
                  <c:v> 5.1 </c:v>
                </c:pt>
              </c:strCache>
            </c:strRef>
          </c:tx>
          <c:spPr>
            <a:ln w="28575">
              <a:noFill/>
            </a:ln>
          </c:spPr>
          <c:cat>
            <c:strRef>
              <c:f>Folat!$AF$5:$AF$11</c:f>
              <c:strCache>
                <c:ptCount val="5"/>
                <c:pt idx="0">
                  <c:v>Tid 1</c:v>
                </c:pt>
                <c:pt idx="1">
                  <c:v>Tid 2</c:v>
                </c:pt>
                <c:pt idx="2">
                  <c:v>Tid 3</c:v>
                </c:pt>
                <c:pt idx="3">
                  <c:v>Tid 4</c:v>
                </c:pt>
                <c:pt idx="4">
                  <c:v>Tid 5</c:v>
                </c:pt>
              </c:strCache>
            </c:strRef>
          </c:cat>
          <c:val>
            <c:numRef>
              <c:f>Folat!$BT$5:$BT$11</c:f>
              <c:numCache>
                <c:formatCode>General</c:formatCode>
                <c:ptCount val="7"/>
                <c:pt idx="0">
                  <c:v>0</c:v>
                </c:pt>
                <c:pt idx="1">
                  <c:v>0</c:v>
                </c:pt>
                <c:pt idx="2">
                  <c:v>0</c:v>
                </c:pt>
                <c:pt idx="3">
                  <c:v>-0.69999999999999929</c:v>
                </c:pt>
                <c:pt idx="4">
                  <c:v>-1.3999999999999995</c:v>
                </c:pt>
                <c:pt idx="5">
                  <c:v>0</c:v>
                </c:pt>
                <c:pt idx="6">
                  <c:v>0</c:v>
                </c:pt>
              </c:numCache>
            </c:numRef>
          </c:val>
          <c:smooth val="0"/>
          <c:extLst>
            <c:ext xmlns:c16="http://schemas.microsoft.com/office/drawing/2014/chart" uri="{C3380CC4-5D6E-409C-BE32-E72D297353CC}">
              <c16:uniqueId val="{0000000C-E6F1-4CFA-B9F9-66D2E88FEE7C}"/>
            </c:ext>
          </c:extLst>
        </c:ser>
        <c:ser>
          <c:idx val="13"/>
          <c:order val="13"/>
          <c:tx>
            <c:strRef>
              <c:f>Folat!$BU$3:$BU$4</c:f>
              <c:strCache>
                <c:ptCount val="2"/>
                <c:pt idx="0">
                  <c:v>14</c:v>
                </c:pt>
                <c:pt idx="1">
                  <c:v> 4.6 </c:v>
                </c:pt>
              </c:strCache>
            </c:strRef>
          </c:tx>
          <c:spPr>
            <a:ln w="28575">
              <a:noFill/>
            </a:ln>
          </c:spPr>
          <c:cat>
            <c:strRef>
              <c:f>Folat!$AF$5:$AF$11</c:f>
              <c:strCache>
                <c:ptCount val="5"/>
                <c:pt idx="0">
                  <c:v>Tid 1</c:v>
                </c:pt>
                <c:pt idx="1">
                  <c:v>Tid 2</c:v>
                </c:pt>
                <c:pt idx="2">
                  <c:v>Tid 3</c:v>
                </c:pt>
                <c:pt idx="3">
                  <c:v>Tid 4</c:v>
                </c:pt>
                <c:pt idx="4">
                  <c:v>Tid 5</c:v>
                </c:pt>
              </c:strCache>
            </c:strRef>
          </c:cat>
          <c:val>
            <c:numRef>
              <c:f>Folat!$BU$5:$BU$11</c:f>
              <c:numCache>
                <c:formatCode>General</c:formatCode>
                <c:ptCount val="7"/>
                <c:pt idx="0">
                  <c:v>0</c:v>
                </c:pt>
                <c:pt idx="1">
                  <c:v>0</c:v>
                </c:pt>
                <c:pt idx="2">
                  <c:v>0</c:v>
                </c:pt>
                <c:pt idx="3">
                  <c:v>0.10000000000000053</c:v>
                </c:pt>
                <c:pt idx="4">
                  <c:v>-9.9999999999999645E-2</c:v>
                </c:pt>
                <c:pt idx="5">
                  <c:v>0</c:v>
                </c:pt>
                <c:pt idx="6">
                  <c:v>0</c:v>
                </c:pt>
              </c:numCache>
            </c:numRef>
          </c:val>
          <c:smooth val="0"/>
          <c:extLst>
            <c:ext xmlns:c16="http://schemas.microsoft.com/office/drawing/2014/chart" uri="{C3380CC4-5D6E-409C-BE32-E72D297353CC}">
              <c16:uniqueId val="{0000000D-E6F1-4CFA-B9F9-66D2E88FEE7C}"/>
            </c:ext>
          </c:extLst>
        </c:ser>
        <c:ser>
          <c:idx val="14"/>
          <c:order val="14"/>
          <c:tx>
            <c:strRef>
              <c:f>Folat!$BV$3:$BV$4</c:f>
              <c:strCache>
                <c:ptCount val="2"/>
                <c:pt idx="0">
                  <c:v>15</c:v>
                </c:pt>
                <c:pt idx="1">
                  <c:v> 42.0 </c:v>
                </c:pt>
              </c:strCache>
            </c:strRef>
          </c:tx>
          <c:spPr>
            <a:ln w="28575">
              <a:noFill/>
            </a:ln>
          </c:spPr>
          <c:cat>
            <c:strRef>
              <c:f>Folat!$AF$5:$AF$11</c:f>
              <c:strCache>
                <c:ptCount val="5"/>
                <c:pt idx="0">
                  <c:v>Tid 1</c:v>
                </c:pt>
                <c:pt idx="1">
                  <c:v>Tid 2</c:v>
                </c:pt>
                <c:pt idx="2">
                  <c:v>Tid 3</c:v>
                </c:pt>
                <c:pt idx="3">
                  <c:v>Tid 4</c:v>
                </c:pt>
                <c:pt idx="4">
                  <c:v>Tid 5</c:v>
                </c:pt>
              </c:strCache>
            </c:strRef>
          </c:cat>
          <c:val>
            <c:numRef>
              <c:f>Folat!$BV$5:$BV$11</c:f>
              <c:numCache>
                <c:formatCode>General</c:formatCode>
                <c:ptCount val="7"/>
                <c:pt idx="0">
                  <c:v>0</c:v>
                </c:pt>
                <c:pt idx="1">
                  <c:v>0</c:v>
                </c:pt>
                <c:pt idx="2">
                  <c:v>0</c:v>
                </c:pt>
                <c:pt idx="3">
                  <c:v>1.3999999999999986</c:v>
                </c:pt>
                <c:pt idx="4">
                  <c:v>-1.3999999999999986</c:v>
                </c:pt>
                <c:pt idx="5">
                  <c:v>0</c:v>
                </c:pt>
                <c:pt idx="6">
                  <c:v>0</c:v>
                </c:pt>
              </c:numCache>
            </c:numRef>
          </c:val>
          <c:smooth val="0"/>
          <c:extLst>
            <c:ext xmlns:c16="http://schemas.microsoft.com/office/drawing/2014/chart" uri="{C3380CC4-5D6E-409C-BE32-E72D297353CC}">
              <c16:uniqueId val="{0000000E-E6F1-4CFA-B9F9-66D2E88FEE7C}"/>
            </c:ext>
          </c:extLst>
        </c:ser>
        <c:ser>
          <c:idx val="15"/>
          <c:order val="15"/>
          <c:tx>
            <c:strRef>
              <c:f>Folat!$BW$3:$BW$4</c:f>
              <c:strCache>
                <c:ptCount val="2"/>
                <c:pt idx="0">
                  <c:v>16</c:v>
                </c:pt>
                <c:pt idx="1">
                  <c:v> 40.9 </c:v>
                </c:pt>
              </c:strCache>
            </c:strRef>
          </c:tx>
          <c:spPr>
            <a:ln w="28575">
              <a:noFill/>
            </a:ln>
          </c:spPr>
          <c:cat>
            <c:strRef>
              <c:f>Folat!$AF$5:$AF$11</c:f>
              <c:strCache>
                <c:ptCount val="5"/>
                <c:pt idx="0">
                  <c:v>Tid 1</c:v>
                </c:pt>
                <c:pt idx="1">
                  <c:v>Tid 2</c:v>
                </c:pt>
                <c:pt idx="2">
                  <c:v>Tid 3</c:v>
                </c:pt>
                <c:pt idx="3">
                  <c:v>Tid 4</c:v>
                </c:pt>
                <c:pt idx="4">
                  <c:v>Tid 5</c:v>
                </c:pt>
              </c:strCache>
            </c:strRef>
          </c:cat>
          <c:val>
            <c:numRef>
              <c:f>Folat!$BW$5:$BW$11</c:f>
              <c:numCache>
                <c:formatCode>General</c:formatCode>
                <c:ptCount val="7"/>
                <c:pt idx="0">
                  <c:v>0</c:v>
                </c:pt>
                <c:pt idx="1">
                  <c:v>0</c:v>
                </c:pt>
                <c:pt idx="2">
                  <c:v>0</c:v>
                </c:pt>
                <c:pt idx="3">
                  <c:v>3.8999999999999986</c:v>
                </c:pt>
                <c:pt idx="4">
                  <c:v>3.3999999999999986</c:v>
                </c:pt>
                <c:pt idx="5">
                  <c:v>0</c:v>
                </c:pt>
                <c:pt idx="6">
                  <c:v>0</c:v>
                </c:pt>
              </c:numCache>
            </c:numRef>
          </c:val>
          <c:smooth val="0"/>
          <c:extLst>
            <c:ext xmlns:c16="http://schemas.microsoft.com/office/drawing/2014/chart" uri="{C3380CC4-5D6E-409C-BE32-E72D297353CC}">
              <c16:uniqueId val="{0000000F-E6F1-4CFA-B9F9-66D2E88FEE7C}"/>
            </c:ext>
          </c:extLst>
        </c:ser>
        <c:ser>
          <c:idx val="16"/>
          <c:order val="16"/>
          <c:tx>
            <c:strRef>
              <c:f>Folat!$BX$3:$BX$4</c:f>
              <c:strCache>
                <c:ptCount val="2"/>
                <c:pt idx="0">
                  <c:v>17</c:v>
                </c:pt>
                <c:pt idx="1">
                  <c:v> -   </c:v>
                </c:pt>
              </c:strCache>
            </c:strRef>
          </c:tx>
          <c:spPr>
            <a:ln w="28575">
              <a:noFill/>
            </a:ln>
          </c:spPr>
          <c:cat>
            <c:strRef>
              <c:f>Folat!$AF$5:$AF$11</c:f>
              <c:strCache>
                <c:ptCount val="5"/>
                <c:pt idx="0">
                  <c:v>Tid 1</c:v>
                </c:pt>
                <c:pt idx="1">
                  <c:v>Tid 2</c:v>
                </c:pt>
                <c:pt idx="2">
                  <c:v>Tid 3</c:v>
                </c:pt>
                <c:pt idx="3">
                  <c:v>Tid 4</c:v>
                </c:pt>
                <c:pt idx="4">
                  <c:v>Tid 5</c:v>
                </c:pt>
              </c:strCache>
            </c:strRef>
          </c:cat>
          <c:val>
            <c:numRef>
              <c:f>Folat!$BX$5:$BX$11</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10-E6F1-4CFA-B9F9-66D2E88FEE7C}"/>
            </c:ext>
          </c:extLst>
        </c:ser>
        <c:ser>
          <c:idx val="17"/>
          <c:order val="17"/>
          <c:tx>
            <c:strRef>
              <c:f>Folat!$BY$3:$BY$4</c:f>
              <c:strCache>
                <c:ptCount val="2"/>
                <c:pt idx="0">
                  <c:v>18</c:v>
                </c:pt>
                <c:pt idx="1">
                  <c:v> -   </c:v>
                </c:pt>
              </c:strCache>
            </c:strRef>
          </c:tx>
          <c:spPr>
            <a:ln w="28575">
              <a:noFill/>
            </a:ln>
          </c:spPr>
          <c:cat>
            <c:strRef>
              <c:f>Folat!$AF$5:$AF$11</c:f>
              <c:strCache>
                <c:ptCount val="5"/>
                <c:pt idx="0">
                  <c:v>Tid 1</c:v>
                </c:pt>
                <c:pt idx="1">
                  <c:v>Tid 2</c:v>
                </c:pt>
                <c:pt idx="2">
                  <c:v>Tid 3</c:v>
                </c:pt>
                <c:pt idx="3">
                  <c:v>Tid 4</c:v>
                </c:pt>
                <c:pt idx="4">
                  <c:v>Tid 5</c:v>
                </c:pt>
              </c:strCache>
            </c:strRef>
          </c:cat>
          <c:val>
            <c:numRef>
              <c:f>Folat!$BY$5:$BY$11</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11-E6F1-4CFA-B9F9-66D2E88FEE7C}"/>
            </c:ext>
          </c:extLst>
        </c:ser>
        <c:ser>
          <c:idx val="18"/>
          <c:order val="18"/>
          <c:tx>
            <c:strRef>
              <c:f>Folat!$BZ$3:$BZ$4</c:f>
              <c:strCache>
                <c:ptCount val="2"/>
                <c:pt idx="0">
                  <c:v>19</c:v>
                </c:pt>
                <c:pt idx="1">
                  <c:v> -   </c:v>
                </c:pt>
              </c:strCache>
            </c:strRef>
          </c:tx>
          <c:spPr>
            <a:ln w="28575">
              <a:noFill/>
            </a:ln>
          </c:spPr>
          <c:cat>
            <c:strRef>
              <c:f>Folat!$AF$5:$AF$11</c:f>
              <c:strCache>
                <c:ptCount val="5"/>
                <c:pt idx="0">
                  <c:v>Tid 1</c:v>
                </c:pt>
                <c:pt idx="1">
                  <c:v>Tid 2</c:v>
                </c:pt>
                <c:pt idx="2">
                  <c:v>Tid 3</c:v>
                </c:pt>
                <c:pt idx="3">
                  <c:v>Tid 4</c:v>
                </c:pt>
                <c:pt idx="4">
                  <c:v>Tid 5</c:v>
                </c:pt>
              </c:strCache>
            </c:strRef>
          </c:cat>
          <c:val>
            <c:numRef>
              <c:f>Folat!$BZ$5:$BZ$11</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12-E6F1-4CFA-B9F9-66D2E88FEE7C}"/>
            </c:ext>
          </c:extLst>
        </c:ser>
        <c:ser>
          <c:idx val="19"/>
          <c:order val="19"/>
          <c:tx>
            <c:strRef>
              <c:f>Folat!$CA$3:$CA$4</c:f>
              <c:strCache>
                <c:ptCount val="2"/>
                <c:pt idx="0">
                  <c:v>20</c:v>
                </c:pt>
                <c:pt idx="1">
                  <c:v> -   </c:v>
                </c:pt>
              </c:strCache>
            </c:strRef>
          </c:tx>
          <c:spPr>
            <a:ln w="28575">
              <a:noFill/>
            </a:ln>
          </c:spPr>
          <c:cat>
            <c:strRef>
              <c:f>Folat!$AF$5:$AF$11</c:f>
              <c:strCache>
                <c:ptCount val="5"/>
                <c:pt idx="0">
                  <c:v>Tid 1</c:v>
                </c:pt>
                <c:pt idx="1">
                  <c:v>Tid 2</c:v>
                </c:pt>
                <c:pt idx="2">
                  <c:v>Tid 3</c:v>
                </c:pt>
                <c:pt idx="3">
                  <c:v>Tid 4</c:v>
                </c:pt>
                <c:pt idx="4">
                  <c:v>Tid 5</c:v>
                </c:pt>
              </c:strCache>
            </c:strRef>
          </c:cat>
          <c:val>
            <c:numRef>
              <c:f>Folat!$CA$5:$CA$11</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13-E6F1-4CFA-B9F9-66D2E88FEE7C}"/>
            </c:ext>
          </c:extLst>
        </c:ser>
        <c:ser>
          <c:idx val="20"/>
          <c:order val="20"/>
          <c:tx>
            <c:strRef>
              <c:f>Folat!$CB$3:$CB$4</c:f>
              <c:strCache>
                <c:ptCount val="2"/>
                <c:pt idx="0">
                  <c:v>TEa</c:v>
                </c:pt>
              </c:strCache>
            </c:strRef>
          </c:tx>
          <c:spPr>
            <a:ln w="28575">
              <a:solidFill>
                <a:schemeClr val="accent2">
                  <a:lumMod val="60000"/>
                  <a:lumOff val="40000"/>
                </a:schemeClr>
              </a:solidFill>
            </a:ln>
          </c:spPr>
          <c:marker>
            <c:symbol val="none"/>
          </c:marker>
          <c:cat>
            <c:strRef>
              <c:f>Folat!$AF$5:$AF$11</c:f>
              <c:strCache>
                <c:ptCount val="5"/>
                <c:pt idx="0">
                  <c:v>Tid 1</c:v>
                </c:pt>
                <c:pt idx="1">
                  <c:v>Tid 2</c:v>
                </c:pt>
                <c:pt idx="2">
                  <c:v>Tid 3</c:v>
                </c:pt>
                <c:pt idx="3">
                  <c:v>Tid 4</c:v>
                </c:pt>
                <c:pt idx="4">
                  <c:v>Tid 5</c:v>
                </c:pt>
              </c:strCache>
            </c:strRef>
          </c:cat>
          <c:val>
            <c:numRef>
              <c:f>Folat!$CB$5:$CB$11</c:f>
              <c:numCache>
                <c:formatCode>_ * #\ ##0.00_ ;_ * \-#\ ##0.00_ ;_ * "-"??_ ;_ @_ </c:formatCode>
                <c:ptCount val="7"/>
                <c:pt idx="0">
                  <c:v>7.9291874999999994</c:v>
                </c:pt>
                <c:pt idx="1">
                  <c:v>7.9291874999999994</c:v>
                </c:pt>
                <c:pt idx="2">
                  <c:v>7.9291874999999994</c:v>
                </c:pt>
                <c:pt idx="3">
                  <c:v>7.9291874999999994</c:v>
                </c:pt>
                <c:pt idx="4">
                  <c:v>7.9291874999999994</c:v>
                </c:pt>
                <c:pt idx="5">
                  <c:v>0</c:v>
                </c:pt>
                <c:pt idx="6">
                  <c:v>0</c:v>
                </c:pt>
              </c:numCache>
            </c:numRef>
          </c:val>
          <c:smooth val="0"/>
          <c:extLst>
            <c:ext xmlns:c16="http://schemas.microsoft.com/office/drawing/2014/chart" uri="{C3380CC4-5D6E-409C-BE32-E72D297353CC}">
              <c16:uniqueId val="{00000014-E6F1-4CFA-B9F9-66D2E88FEE7C}"/>
            </c:ext>
          </c:extLst>
        </c:ser>
        <c:ser>
          <c:idx val="21"/>
          <c:order val="21"/>
          <c:tx>
            <c:strRef>
              <c:f>Folat!$CC$3:$CC$4</c:f>
              <c:strCache>
                <c:ptCount val="2"/>
                <c:pt idx="0">
                  <c:v>B</c:v>
                </c:pt>
              </c:strCache>
            </c:strRef>
          </c:tx>
          <c:spPr>
            <a:ln w="28575">
              <a:solidFill>
                <a:schemeClr val="accent1"/>
              </a:solidFill>
            </a:ln>
          </c:spPr>
          <c:marker>
            <c:symbol val="none"/>
          </c:marker>
          <c:cat>
            <c:strRef>
              <c:f>Folat!$AF$5:$AF$11</c:f>
              <c:strCache>
                <c:ptCount val="5"/>
                <c:pt idx="0">
                  <c:v>Tid 1</c:v>
                </c:pt>
                <c:pt idx="1">
                  <c:v>Tid 2</c:v>
                </c:pt>
                <c:pt idx="2">
                  <c:v>Tid 3</c:v>
                </c:pt>
                <c:pt idx="3">
                  <c:v>Tid 4</c:v>
                </c:pt>
                <c:pt idx="4">
                  <c:v>Tid 5</c:v>
                </c:pt>
              </c:strCache>
            </c:strRef>
          </c:cat>
          <c:val>
            <c:numRef>
              <c:f>Folat!$CC$5:$CC$11</c:f>
              <c:numCache>
                <c:formatCode>_ * #\ ##0.00_ ;_ * \-#\ ##0.00_ ;_ * "-"??_ ;_ @_ </c:formatCode>
                <c:ptCount val="7"/>
                <c:pt idx="0">
                  <c:v>3.9035999999999995</c:v>
                </c:pt>
                <c:pt idx="1">
                  <c:v>3.9035999999999995</c:v>
                </c:pt>
                <c:pt idx="2">
                  <c:v>3.9035999999999995</c:v>
                </c:pt>
                <c:pt idx="3">
                  <c:v>3.9035999999999995</c:v>
                </c:pt>
                <c:pt idx="4">
                  <c:v>3.9035999999999995</c:v>
                </c:pt>
                <c:pt idx="5">
                  <c:v>0</c:v>
                </c:pt>
                <c:pt idx="6">
                  <c:v>0</c:v>
                </c:pt>
              </c:numCache>
            </c:numRef>
          </c:val>
          <c:smooth val="0"/>
          <c:extLst>
            <c:ext xmlns:c16="http://schemas.microsoft.com/office/drawing/2014/chart" uri="{C3380CC4-5D6E-409C-BE32-E72D297353CC}">
              <c16:uniqueId val="{00000015-E6F1-4CFA-B9F9-66D2E88FEE7C}"/>
            </c:ext>
          </c:extLst>
        </c:ser>
        <c:ser>
          <c:idx val="22"/>
          <c:order val="22"/>
          <c:tx>
            <c:strRef>
              <c:f>Folat!$CD$3:$CD$4</c:f>
              <c:strCache>
                <c:ptCount val="2"/>
                <c:pt idx="0">
                  <c:v>-B</c:v>
                </c:pt>
              </c:strCache>
            </c:strRef>
          </c:tx>
          <c:spPr>
            <a:ln w="28575">
              <a:solidFill>
                <a:srgbClr val="4F81BD"/>
              </a:solidFill>
            </a:ln>
          </c:spPr>
          <c:marker>
            <c:symbol val="none"/>
          </c:marker>
          <c:cat>
            <c:strRef>
              <c:f>Folat!$AF$5:$AF$11</c:f>
              <c:strCache>
                <c:ptCount val="5"/>
                <c:pt idx="0">
                  <c:v>Tid 1</c:v>
                </c:pt>
                <c:pt idx="1">
                  <c:v>Tid 2</c:v>
                </c:pt>
                <c:pt idx="2">
                  <c:v>Tid 3</c:v>
                </c:pt>
                <c:pt idx="3">
                  <c:v>Tid 4</c:v>
                </c:pt>
                <c:pt idx="4">
                  <c:v>Tid 5</c:v>
                </c:pt>
              </c:strCache>
            </c:strRef>
          </c:cat>
          <c:val>
            <c:numRef>
              <c:f>Folat!$CD$5:$CD$11</c:f>
              <c:numCache>
                <c:formatCode>_ * #\ ##0.00_ ;_ * \-#\ ##0.00_ ;_ * "-"??_ ;_ @_ </c:formatCode>
                <c:ptCount val="7"/>
                <c:pt idx="0">
                  <c:v>-3.9035999999999995</c:v>
                </c:pt>
                <c:pt idx="1">
                  <c:v>-3.9035999999999995</c:v>
                </c:pt>
                <c:pt idx="2">
                  <c:v>-3.9035999999999995</c:v>
                </c:pt>
                <c:pt idx="3">
                  <c:v>-3.9035999999999995</c:v>
                </c:pt>
                <c:pt idx="4">
                  <c:v>-3.9035999999999995</c:v>
                </c:pt>
                <c:pt idx="5">
                  <c:v>0</c:v>
                </c:pt>
                <c:pt idx="6">
                  <c:v>0</c:v>
                </c:pt>
              </c:numCache>
            </c:numRef>
          </c:val>
          <c:smooth val="0"/>
          <c:extLst>
            <c:ext xmlns:c16="http://schemas.microsoft.com/office/drawing/2014/chart" uri="{C3380CC4-5D6E-409C-BE32-E72D297353CC}">
              <c16:uniqueId val="{00000016-E6F1-4CFA-B9F9-66D2E88FEE7C}"/>
            </c:ext>
          </c:extLst>
        </c:ser>
        <c:ser>
          <c:idx val="23"/>
          <c:order val="23"/>
          <c:tx>
            <c:strRef>
              <c:f>Folat!$CE$3:$CE$4</c:f>
              <c:strCache>
                <c:ptCount val="2"/>
                <c:pt idx="0">
                  <c:v>-TEa</c:v>
                </c:pt>
              </c:strCache>
            </c:strRef>
          </c:tx>
          <c:spPr>
            <a:ln w="28575">
              <a:solidFill>
                <a:srgbClr val="C0504D">
                  <a:lumMod val="60000"/>
                  <a:lumOff val="40000"/>
                </a:srgbClr>
              </a:solidFill>
            </a:ln>
          </c:spPr>
          <c:marker>
            <c:symbol val="none"/>
          </c:marker>
          <c:cat>
            <c:strRef>
              <c:f>Folat!$AF$5:$AF$11</c:f>
              <c:strCache>
                <c:ptCount val="5"/>
                <c:pt idx="0">
                  <c:v>Tid 1</c:v>
                </c:pt>
                <c:pt idx="1">
                  <c:v>Tid 2</c:v>
                </c:pt>
                <c:pt idx="2">
                  <c:v>Tid 3</c:v>
                </c:pt>
                <c:pt idx="3">
                  <c:v>Tid 4</c:v>
                </c:pt>
                <c:pt idx="4">
                  <c:v>Tid 5</c:v>
                </c:pt>
              </c:strCache>
            </c:strRef>
          </c:cat>
          <c:val>
            <c:numRef>
              <c:f>Folat!$CE$5:$CE$11</c:f>
              <c:numCache>
                <c:formatCode>_ * #\ ##0.00_ ;_ * \-#\ ##0.00_ ;_ * "-"??_ ;_ @_ </c:formatCode>
                <c:ptCount val="7"/>
                <c:pt idx="0">
                  <c:v>-7.9291874999999994</c:v>
                </c:pt>
                <c:pt idx="1">
                  <c:v>-7.9291874999999994</c:v>
                </c:pt>
                <c:pt idx="2">
                  <c:v>-7.9291874999999994</c:v>
                </c:pt>
                <c:pt idx="3">
                  <c:v>-7.9291874999999994</c:v>
                </c:pt>
                <c:pt idx="4">
                  <c:v>-7.9291874999999994</c:v>
                </c:pt>
                <c:pt idx="5">
                  <c:v>0</c:v>
                </c:pt>
                <c:pt idx="6">
                  <c:v>0</c:v>
                </c:pt>
              </c:numCache>
            </c:numRef>
          </c:val>
          <c:smooth val="0"/>
          <c:extLst>
            <c:ext xmlns:c16="http://schemas.microsoft.com/office/drawing/2014/chart" uri="{C3380CC4-5D6E-409C-BE32-E72D297353CC}">
              <c16:uniqueId val="{00000017-E6F1-4CFA-B9F9-66D2E88FEE7C}"/>
            </c:ext>
          </c:extLst>
        </c:ser>
        <c:ser>
          <c:idx val="24"/>
          <c:order val="24"/>
          <c:tx>
            <c:strRef>
              <c:f>Folat!$CF$3:$CF$4</c:f>
              <c:strCache>
                <c:ptCount val="2"/>
                <c:pt idx="0">
                  <c:v>M</c:v>
                </c:pt>
              </c:strCache>
            </c:strRef>
          </c:tx>
          <c:spPr>
            <a:ln w="28575">
              <a:noFill/>
            </a:ln>
          </c:spPr>
          <c:marker>
            <c:symbol val="none"/>
          </c:marker>
          <c:errBars>
            <c:errDir val="y"/>
            <c:errBarType val="both"/>
            <c:errValType val="cust"/>
            <c:noEndCap val="0"/>
            <c:plus>
              <c:numRef>
                <c:f>Folat!$CG$5:$CG$11</c:f>
                <c:numCache>
                  <c:formatCode>General</c:formatCode>
                  <c:ptCount val="7"/>
                  <c:pt idx="0">
                    <c:v>0.78654112642218887</c:v>
                  </c:pt>
                  <c:pt idx="1">
                    <c:v>0.68828030566495124</c:v>
                  </c:pt>
                  <c:pt idx="2">
                    <c:v>0.8427487174577506</c:v>
                  </c:pt>
                  <c:pt idx="3">
                    <c:v>0.86182329739311436</c:v>
                  </c:pt>
                  <c:pt idx="4">
                    <c:v>1.0425347634032887</c:v>
                  </c:pt>
                  <c:pt idx="5">
                    <c:v>0</c:v>
                  </c:pt>
                  <c:pt idx="6">
                    <c:v>0</c:v>
                  </c:pt>
                </c:numCache>
              </c:numRef>
            </c:plus>
            <c:minus>
              <c:numRef>
                <c:f>Folat!$CG$5:$CG$11</c:f>
                <c:numCache>
                  <c:formatCode>General</c:formatCode>
                  <c:ptCount val="7"/>
                  <c:pt idx="0">
                    <c:v>0.78654112642218887</c:v>
                  </c:pt>
                  <c:pt idx="1">
                    <c:v>0.68828030566495124</c:v>
                  </c:pt>
                  <c:pt idx="2">
                    <c:v>0.8427487174577506</c:v>
                  </c:pt>
                  <c:pt idx="3">
                    <c:v>0.86182329739311436</c:v>
                  </c:pt>
                  <c:pt idx="4">
                    <c:v>1.0425347634032887</c:v>
                  </c:pt>
                  <c:pt idx="5">
                    <c:v>0</c:v>
                  </c:pt>
                  <c:pt idx="6">
                    <c:v>0</c:v>
                  </c:pt>
                </c:numCache>
              </c:numRef>
            </c:minus>
            <c:spPr>
              <a:ln w="254000">
                <a:solidFill>
                  <a:sysClr val="windowText" lastClr="000000">
                    <a:alpha val="19000"/>
                  </a:sysClr>
                </a:solidFill>
              </a:ln>
            </c:spPr>
          </c:errBars>
          <c:cat>
            <c:strRef>
              <c:f>Folat!$AF$5:$AF$11</c:f>
              <c:strCache>
                <c:ptCount val="5"/>
                <c:pt idx="0">
                  <c:v>Tid 1</c:v>
                </c:pt>
                <c:pt idx="1">
                  <c:v>Tid 2</c:v>
                </c:pt>
                <c:pt idx="2">
                  <c:v>Tid 3</c:v>
                </c:pt>
                <c:pt idx="3">
                  <c:v>Tid 4</c:v>
                </c:pt>
                <c:pt idx="4">
                  <c:v>Tid 5</c:v>
                </c:pt>
              </c:strCache>
            </c:strRef>
          </c:cat>
          <c:val>
            <c:numRef>
              <c:f>Folat!$CF$5:$CF$11</c:f>
              <c:numCache>
                <c:formatCode>General</c:formatCode>
                <c:ptCount val="7"/>
                <c:pt idx="0">
                  <c:v>0.15454545454545432</c:v>
                </c:pt>
                <c:pt idx="1">
                  <c:v>0.18181818181818213</c:v>
                </c:pt>
                <c:pt idx="2">
                  <c:v>0.18181818181818182</c:v>
                </c:pt>
                <c:pt idx="3">
                  <c:v>0.37857142857142867</c:v>
                </c:pt>
                <c:pt idx="4">
                  <c:v>-0.12727272727272715</c:v>
                </c:pt>
                <c:pt idx="5">
                  <c:v>0</c:v>
                </c:pt>
                <c:pt idx="6">
                  <c:v>0</c:v>
                </c:pt>
              </c:numCache>
            </c:numRef>
          </c:val>
          <c:smooth val="0"/>
          <c:extLst>
            <c:ext xmlns:c16="http://schemas.microsoft.com/office/drawing/2014/chart" uri="{C3380CC4-5D6E-409C-BE32-E72D297353CC}">
              <c16:uniqueId val="{00000018-E6F1-4CFA-B9F9-66D2E88FEE7C}"/>
            </c:ext>
          </c:extLst>
        </c:ser>
        <c:dLbls>
          <c:showLegendKey val="0"/>
          <c:showVal val="0"/>
          <c:showCatName val="0"/>
          <c:showSerName val="0"/>
          <c:showPercent val="0"/>
          <c:showBubbleSize val="0"/>
        </c:dLbls>
        <c:marker val="1"/>
        <c:smooth val="0"/>
        <c:axId val="169791488"/>
        <c:axId val="169793024"/>
      </c:lineChart>
      <c:catAx>
        <c:axId val="169791488"/>
        <c:scaling>
          <c:orientation val="minMax"/>
        </c:scaling>
        <c:delete val="0"/>
        <c:axPos val="b"/>
        <c:numFmt formatCode="General" sourceLinked="1"/>
        <c:majorTickMark val="out"/>
        <c:minorTickMark val="none"/>
        <c:tickLblPos val="low"/>
        <c:txPr>
          <a:bodyPr/>
          <a:lstStyle/>
          <a:p>
            <a:pPr>
              <a:defRPr sz="1600"/>
            </a:pPr>
            <a:endParaRPr lang="nb-NO"/>
          </a:p>
        </c:txPr>
        <c:crossAx val="169793024"/>
        <c:crosses val="autoZero"/>
        <c:auto val="1"/>
        <c:lblAlgn val="ctr"/>
        <c:lblOffset val="100"/>
        <c:noMultiLvlLbl val="0"/>
      </c:catAx>
      <c:valAx>
        <c:axId val="169793024"/>
        <c:scaling>
          <c:orientation val="minMax"/>
        </c:scaling>
        <c:delete val="0"/>
        <c:axPos val="l"/>
        <c:majorGridlines/>
        <c:numFmt formatCode="General" sourceLinked="1"/>
        <c:majorTickMark val="out"/>
        <c:minorTickMark val="none"/>
        <c:tickLblPos val="nextTo"/>
        <c:txPr>
          <a:bodyPr/>
          <a:lstStyle/>
          <a:p>
            <a:pPr>
              <a:defRPr sz="1800"/>
            </a:pPr>
            <a:endParaRPr lang="nb-NO"/>
          </a:p>
        </c:txPr>
        <c:crossAx val="169791488"/>
        <c:crosses val="autoZero"/>
        <c:crossBetween val="between"/>
      </c:valAx>
    </c:plotArea>
    <c:plotVisOnly val="1"/>
    <c:dispBlanksAs val="gap"/>
    <c:showDLblsOverMax val="0"/>
  </c:chart>
  <c:printSettings>
    <c:headerFooter/>
    <c:pageMargins b="0.78740157499999996" l="0.70000000000000051" r="0.70000000000000051" t="0.78740157499999996" header="0.30000000000000027" footer="0.30000000000000027"/>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Absulutte avvik</a:t>
            </a:r>
          </a:p>
        </c:rich>
      </c:tx>
      <c:overlay val="1"/>
    </c:title>
    <c:autoTitleDeleted val="0"/>
    <c:plotArea>
      <c:layout>
        <c:manualLayout>
          <c:layoutTarget val="inner"/>
          <c:xMode val="edge"/>
          <c:yMode val="edge"/>
          <c:x val="7.3482123008009825E-2"/>
          <c:y val="7.3359548615877582E-2"/>
          <c:w val="0.92590418386038176"/>
          <c:h val="0.87448229692800361"/>
        </c:manualLayout>
      </c:layout>
      <c:lineChart>
        <c:grouping val="standard"/>
        <c:varyColors val="0"/>
        <c:ser>
          <c:idx val="0"/>
          <c:order val="0"/>
          <c:tx>
            <c:strRef>
              <c:f>'TSH '!$BH$3:$BH$4</c:f>
              <c:strCache>
                <c:ptCount val="2"/>
                <c:pt idx="0">
                  <c:v>1</c:v>
                </c:pt>
                <c:pt idx="1">
                  <c:v> 0.9 </c:v>
                </c:pt>
              </c:strCache>
            </c:strRef>
          </c:tx>
          <c:spPr>
            <a:ln>
              <a:noFill/>
            </a:ln>
          </c:spPr>
          <c:cat>
            <c:strRef>
              <c:f>'TSH '!$AF$5:$AF$11</c:f>
              <c:strCache>
                <c:ptCount val="5"/>
                <c:pt idx="0">
                  <c:v>Tid 1</c:v>
                </c:pt>
                <c:pt idx="1">
                  <c:v>Tid 2</c:v>
                </c:pt>
                <c:pt idx="2">
                  <c:v>Tid 3</c:v>
                </c:pt>
                <c:pt idx="3">
                  <c:v>Tid 4</c:v>
                </c:pt>
                <c:pt idx="4">
                  <c:v>Tid 5</c:v>
                </c:pt>
              </c:strCache>
            </c:strRef>
          </c:cat>
          <c:val>
            <c:numRef>
              <c:f>'TSH '!$BH$5:$BH$11</c:f>
              <c:numCache>
                <c:formatCode>General</c:formatCode>
                <c:ptCount val="7"/>
                <c:pt idx="0">
                  <c:v>4.0000000000000036E-3</c:v>
                </c:pt>
                <c:pt idx="1">
                  <c:v>3.0000000000000027E-2</c:v>
                </c:pt>
                <c:pt idx="2">
                  <c:v>0</c:v>
                </c:pt>
                <c:pt idx="3">
                  <c:v>4.9999999999999933E-2</c:v>
                </c:pt>
                <c:pt idx="4">
                  <c:v>6.9999999999999951E-2</c:v>
                </c:pt>
                <c:pt idx="5">
                  <c:v>0</c:v>
                </c:pt>
                <c:pt idx="6">
                  <c:v>0</c:v>
                </c:pt>
              </c:numCache>
            </c:numRef>
          </c:val>
          <c:smooth val="0"/>
          <c:extLst>
            <c:ext xmlns:c16="http://schemas.microsoft.com/office/drawing/2014/chart" uri="{C3380CC4-5D6E-409C-BE32-E72D297353CC}">
              <c16:uniqueId val="{00000000-5861-41F3-889C-9304C1AA6B62}"/>
            </c:ext>
          </c:extLst>
        </c:ser>
        <c:ser>
          <c:idx val="1"/>
          <c:order val="1"/>
          <c:tx>
            <c:strRef>
              <c:f>'TSH '!$BI$3:$BI$4</c:f>
              <c:strCache>
                <c:ptCount val="2"/>
                <c:pt idx="0">
                  <c:v>2</c:v>
                </c:pt>
                <c:pt idx="1">
                  <c:v> 1.6 </c:v>
                </c:pt>
              </c:strCache>
            </c:strRef>
          </c:tx>
          <c:spPr>
            <a:ln>
              <a:noFill/>
            </a:ln>
          </c:spPr>
          <c:cat>
            <c:strRef>
              <c:f>'TSH '!$AF$5:$AF$11</c:f>
              <c:strCache>
                <c:ptCount val="5"/>
                <c:pt idx="0">
                  <c:v>Tid 1</c:v>
                </c:pt>
                <c:pt idx="1">
                  <c:v>Tid 2</c:v>
                </c:pt>
                <c:pt idx="2">
                  <c:v>Tid 3</c:v>
                </c:pt>
                <c:pt idx="3">
                  <c:v>Tid 4</c:v>
                </c:pt>
                <c:pt idx="4">
                  <c:v>Tid 5</c:v>
                </c:pt>
              </c:strCache>
            </c:strRef>
          </c:cat>
          <c:val>
            <c:numRef>
              <c:f>'TSH '!$BI$5:$BI$11</c:f>
              <c:numCache>
                <c:formatCode>General</c:formatCode>
                <c:ptCount val="7"/>
                <c:pt idx="0">
                  <c:v>6.4000000000000057E-2</c:v>
                </c:pt>
                <c:pt idx="1">
                  <c:v>6.0000000000000053E-2</c:v>
                </c:pt>
                <c:pt idx="2">
                  <c:v>0.11999999999999988</c:v>
                </c:pt>
                <c:pt idx="3">
                  <c:v>9.9999999999999867E-2</c:v>
                </c:pt>
                <c:pt idx="4">
                  <c:v>0.12999999999999989</c:v>
                </c:pt>
                <c:pt idx="5">
                  <c:v>0</c:v>
                </c:pt>
                <c:pt idx="6">
                  <c:v>0</c:v>
                </c:pt>
              </c:numCache>
            </c:numRef>
          </c:val>
          <c:smooth val="0"/>
          <c:extLst>
            <c:ext xmlns:c16="http://schemas.microsoft.com/office/drawing/2014/chart" uri="{C3380CC4-5D6E-409C-BE32-E72D297353CC}">
              <c16:uniqueId val="{00000001-5861-41F3-889C-9304C1AA6B62}"/>
            </c:ext>
          </c:extLst>
        </c:ser>
        <c:ser>
          <c:idx val="2"/>
          <c:order val="2"/>
          <c:tx>
            <c:strRef>
              <c:f>'TSH '!$BJ$3:$BJ$4</c:f>
              <c:strCache>
                <c:ptCount val="2"/>
                <c:pt idx="0">
                  <c:v>3</c:v>
                </c:pt>
                <c:pt idx="1">
                  <c:v> 0.7 </c:v>
                </c:pt>
              </c:strCache>
            </c:strRef>
          </c:tx>
          <c:spPr>
            <a:ln>
              <a:noFill/>
            </a:ln>
          </c:spPr>
          <c:cat>
            <c:strRef>
              <c:f>'TSH '!$AF$5:$AF$11</c:f>
              <c:strCache>
                <c:ptCount val="5"/>
                <c:pt idx="0">
                  <c:v>Tid 1</c:v>
                </c:pt>
                <c:pt idx="1">
                  <c:v>Tid 2</c:v>
                </c:pt>
                <c:pt idx="2">
                  <c:v>Tid 3</c:v>
                </c:pt>
                <c:pt idx="3">
                  <c:v>Tid 4</c:v>
                </c:pt>
                <c:pt idx="4">
                  <c:v>Tid 5</c:v>
                </c:pt>
              </c:strCache>
            </c:strRef>
          </c:cat>
          <c:val>
            <c:numRef>
              <c:f>'TSH '!$BJ$5:$BJ$11</c:f>
              <c:numCache>
                <c:formatCode>General</c:formatCode>
                <c:ptCount val="7"/>
                <c:pt idx="0">
                  <c:v>1.3000000000000012E-2</c:v>
                </c:pt>
                <c:pt idx="1">
                  <c:v>1.0000000000000009E-2</c:v>
                </c:pt>
                <c:pt idx="2">
                  <c:v>-2.9999999999999916E-2</c:v>
                </c:pt>
                <c:pt idx="3">
                  <c:v>1.0000000000000009E-2</c:v>
                </c:pt>
                <c:pt idx="4">
                  <c:v>0</c:v>
                </c:pt>
                <c:pt idx="5">
                  <c:v>0</c:v>
                </c:pt>
                <c:pt idx="6">
                  <c:v>0</c:v>
                </c:pt>
              </c:numCache>
            </c:numRef>
          </c:val>
          <c:smooth val="0"/>
          <c:extLst>
            <c:ext xmlns:c16="http://schemas.microsoft.com/office/drawing/2014/chart" uri="{C3380CC4-5D6E-409C-BE32-E72D297353CC}">
              <c16:uniqueId val="{00000002-5861-41F3-889C-9304C1AA6B62}"/>
            </c:ext>
          </c:extLst>
        </c:ser>
        <c:ser>
          <c:idx val="3"/>
          <c:order val="3"/>
          <c:tx>
            <c:strRef>
              <c:f>'TSH '!$BK$3:$BK$4</c:f>
              <c:strCache>
                <c:ptCount val="2"/>
                <c:pt idx="0">
                  <c:v>4</c:v>
                </c:pt>
                <c:pt idx="1">
                  <c:v> 1.1 </c:v>
                </c:pt>
              </c:strCache>
            </c:strRef>
          </c:tx>
          <c:spPr>
            <a:ln>
              <a:noFill/>
            </a:ln>
          </c:spPr>
          <c:cat>
            <c:strRef>
              <c:f>'TSH '!$AF$5:$AF$11</c:f>
              <c:strCache>
                <c:ptCount val="5"/>
                <c:pt idx="0">
                  <c:v>Tid 1</c:v>
                </c:pt>
                <c:pt idx="1">
                  <c:v>Tid 2</c:v>
                </c:pt>
                <c:pt idx="2">
                  <c:v>Tid 3</c:v>
                </c:pt>
                <c:pt idx="3">
                  <c:v>Tid 4</c:v>
                </c:pt>
                <c:pt idx="4">
                  <c:v>Tid 5</c:v>
                </c:pt>
              </c:strCache>
            </c:strRef>
          </c:cat>
          <c:val>
            <c:numRef>
              <c:f>'TSH '!$BK$5:$BK$11</c:f>
              <c:numCache>
                <c:formatCode>General</c:formatCode>
                <c:ptCount val="7"/>
                <c:pt idx="0">
                  <c:v>-6.0000000000000053E-3</c:v>
                </c:pt>
                <c:pt idx="1">
                  <c:v>1.0000000000000009E-2</c:v>
                </c:pt>
                <c:pt idx="2">
                  <c:v>-0.12000000000000011</c:v>
                </c:pt>
                <c:pt idx="3">
                  <c:v>1.0000000000000009E-2</c:v>
                </c:pt>
                <c:pt idx="4">
                  <c:v>4.9999999999999822E-2</c:v>
                </c:pt>
                <c:pt idx="5">
                  <c:v>0</c:v>
                </c:pt>
                <c:pt idx="6">
                  <c:v>0</c:v>
                </c:pt>
              </c:numCache>
            </c:numRef>
          </c:val>
          <c:smooth val="0"/>
          <c:extLst>
            <c:ext xmlns:c16="http://schemas.microsoft.com/office/drawing/2014/chart" uri="{C3380CC4-5D6E-409C-BE32-E72D297353CC}">
              <c16:uniqueId val="{00000003-5861-41F3-889C-9304C1AA6B62}"/>
            </c:ext>
          </c:extLst>
        </c:ser>
        <c:ser>
          <c:idx val="4"/>
          <c:order val="4"/>
          <c:tx>
            <c:strRef>
              <c:f>'TSH '!$BL$3:$BL$4</c:f>
              <c:strCache>
                <c:ptCount val="2"/>
                <c:pt idx="0">
                  <c:v>5</c:v>
                </c:pt>
                <c:pt idx="1">
                  <c:v> 2.0 </c:v>
                </c:pt>
              </c:strCache>
            </c:strRef>
          </c:tx>
          <c:spPr>
            <a:ln>
              <a:noFill/>
            </a:ln>
          </c:spPr>
          <c:cat>
            <c:strRef>
              <c:f>'TSH '!$AF$5:$AF$11</c:f>
              <c:strCache>
                <c:ptCount val="5"/>
                <c:pt idx="0">
                  <c:v>Tid 1</c:v>
                </c:pt>
                <c:pt idx="1">
                  <c:v>Tid 2</c:v>
                </c:pt>
                <c:pt idx="2">
                  <c:v>Tid 3</c:v>
                </c:pt>
                <c:pt idx="3">
                  <c:v>Tid 4</c:v>
                </c:pt>
                <c:pt idx="4">
                  <c:v>Tid 5</c:v>
                </c:pt>
              </c:strCache>
            </c:strRef>
          </c:cat>
          <c:val>
            <c:numRef>
              <c:f>'TSH '!$BL$5:$BL$11</c:f>
              <c:numCache>
                <c:formatCode>General</c:formatCode>
                <c:ptCount val="7"/>
                <c:pt idx="0">
                  <c:v>0.10199999999999987</c:v>
                </c:pt>
                <c:pt idx="1">
                  <c:v>6.999999999999984E-2</c:v>
                </c:pt>
                <c:pt idx="2">
                  <c:v>4.9999999999999822E-2</c:v>
                </c:pt>
                <c:pt idx="3">
                  <c:v>0.10000000000000009</c:v>
                </c:pt>
                <c:pt idx="4">
                  <c:v>-0.24</c:v>
                </c:pt>
                <c:pt idx="5">
                  <c:v>0</c:v>
                </c:pt>
                <c:pt idx="6">
                  <c:v>0</c:v>
                </c:pt>
              </c:numCache>
            </c:numRef>
          </c:val>
          <c:smooth val="0"/>
          <c:extLst>
            <c:ext xmlns:c16="http://schemas.microsoft.com/office/drawing/2014/chart" uri="{C3380CC4-5D6E-409C-BE32-E72D297353CC}">
              <c16:uniqueId val="{00000004-5861-41F3-889C-9304C1AA6B62}"/>
            </c:ext>
          </c:extLst>
        </c:ser>
        <c:ser>
          <c:idx val="5"/>
          <c:order val="5"/>
          <c:tx>
            <c:strRef>
              <c:f>'TSH '!$BM$3:$BM$4</c:f>
              <c:strCache>
                <c:ptCount val="2"/>
                <c:pt idx="0">
                  <c:v>6</c:v>
                </c:pt>
                <c:pt idx="1">
                  <c:v> 2.9 </c:v>
                </c:pt>
              </c:strCache>
            </c:strRef>
          </c:tx>
          <c:spPr>
            <a:ln>
              <a:noFill/>
            </a:ln>
          </c:spPr>
          <c:cat>
            <c:strRef>
              <c:f>'TSH '!$AF$5:$AF$11</c:f>
              <c:strCache>
                <c:ptCount val="5"/>
                <c:pt idx="0">
                  <c:v>Tid 1</c:v>
                </c:pt>
                <c:pt idx="1">
                  <c:v>Tid 2</c:v>
                </c:pt>
                <c:pt idx="2">
                  <c:v>Tid 3</c:v>
                </c:pt>
                <c:pt idx="3">
                  <c:v>Tid 4</c:v>
                </c:pt>
                <c:pt idx="4">
                  <c:v>Tid 5</c:v>
                </c:pt>
              </c:strCache>
            </c:strRef>
          </c:cat>
          <c:val>
            <c:numRef>
              <c:f>'TSH '!$BM$5:$BM$11</c:f>
              <c:numCache>
                <c:formatCode>General</c:formatCode>
                <c:ptCount val="7"/>
                <c:pt idx="0">
                  <c:v>7.1000000000000174E-2</c:v>
                </c:pt>
                <c:pt idx="1">
                  <c:v>3.0000000000000249E-2</c:v>
                </c:pt>
                <c:pt idx="2">
                  <c:v>0</c:v>
                </c:pt>
                <c:pt idx="3">
                  <c:v>0.20000000000000018</c:v>
                </c:pt>
                <c:pt idx="4">
                  <c:v>4.0000000000000036E-2</c:v>
                </c:pt>
                <c:pt idx="5">
                  <c:v>0</c:v>
                </c:pt>
                <c:pt idx="6">
                  <c:v>0</c:v>
                </c:pt>
              </c:numCache>
            </c:numRef>
          </c:val>
          <c:smooth val="0"/>
          <c:extLst>
            <c:ext xmlns:c16="http://schemas.microsoft.com/office/drawing/2014/chart" uri="{C3380CC4-5D6E-409C-BE32-E72D297353CC}">
              <c16:uniqueId val="{00000005-5861-41F3-889C-9304C1AA6B62}"/>
            </c:ext>
          </c:extLst>
        </c:ser>
        <c:ser>
          <c:idx val="6"/>
          <c:order val="6"/>
          <c:tx>
            <c:strRef>
              <c:f>'TSH '!$BN$3:$BN$4</c:f>
              <c:strCache>
                <c:ptCount val="2"/>
                <c:pt idx="0">
                  <c:v>7</c:v>
                </c:pt>
                <c:pt idx="1">
                  <c:v> 3.2 </c:v>
                </c:pt>
              </c:strCache>
            </c:strRef>
          </c:tx>
          <c:spPr>
            <a:ln>
              <a:noFill/>
            </a:ln>
          </c:spPr>
          <c:cat>
            <c:strRef>
              <c:f>'TSH '!$AF$5:$AF$11</c:f>
              <c:strCache>
                <c:ptCount val="5"/>
                <c:pt idx="0">
                  <c:v>Tid 1</c:v>
                </c:pt>
                <c:pt idx="1">
                  <c:v>Tid 2</c:v>
                </c:pt>
                <c:pt idx="2">
                  <c:v>Tid 3</c:v>
                </c:pt>
                <c:pt idx="3">
                  <c:v>Tid 4</c:v>
                </c:pt>
                <c:pt idx="4">
                  <c:v>Tid 5</c:v>
                </c:pt>
              </c:strCache>
            </c:strRef>
          </c:cat>
          <c:val>
            <c:numRef>
              <c:f>'TSH '!$BN$5:$BN$11</c:f>
              <c:numCache>
                <c:formatCode>General</c:formatCode>
                <c:ptCount val="7"/>
                <c:pt idx="0">
                  <c:v>7.8999999999999737E-2</c:v>
                </c:pt>
                <c:pt idx="1">
                  <c:v>0.22999999999999998</c:v>
                </c:pt>
                <c:pt idx="2">
                  <c:v>0</c:v>
                </c:pt>
                <c:pt idx="3">
                  <c:v>0.1599999999999997</c:v>
                </c:pt>
                <c:pt idx="4">
                  <c:v>8.9999999999999858E-2</c:v>
                </c:pt>
                <c:pt idx="5">
                  <c:v>0</c:v>
                </c:pt>
                <c:pt idx="6">
                  <c:v>0</c:v>
                </c:pt>
              </c:numCache>
            </c:numRef>
          </c:val>
          <c:smooth val="0"/>
          <c:extLst>
            <c:ext xmlns:c16="http://schemas.microsoft.com/office/drawing/2014/chart" uri="{C3380CC4-5D6E-409C-BE32-E72D297353CC}">
              <c16:uniqueId val="{00000006-5861-41F3-889C-9304C1AA6B62}"/>
            </c:ext>
          </c:extLst>
        </c:ser>
        <c:ser>
          <c:idx val="7"/>
          <c:order val="7"/>
          <c:tx>
            <c:strRef>
              <c:f>'TSH '!$BO$3:$BO$4</c:f>
              <c:strCache>
                <c:ptCount val="2"/>
                <c:pt idx="0">
                  <c:v>8</c:v>
                </c:pt>
                <c:pt idx="1">
                  <c:v> 2.3 </c:v>
                </c:pt>
              </c:strCache>
            </c:strRef>
          </c:tx>
          <c:spPr>
            <a:ln w="28575">
              <a:noFill/>
            </a:ln>
          </c:spPr>
          <c:cat>
            <c:strRef>
              <c:f>'TSH '!$AF$5:$AF$11</c:f>
              <c:strCache>
                <c:ptCount val="5"/>
                <c:pt idx="0">
                  <c:v>Tid 1</c:v>
                </c:pt>
                <c:pt idx="1">
                  <c:v>Tid 2</c:v>
                </c:pt>
                <c:pt idx="2">
                  <c:v>Tid 3</c:v>
                </c:pt>
                <c:pt idx="3">
                  <c:v>Tid 4</c:v>
                </c:pt>
                <c:pt idx="4">
                  <c:v>Tid 5</c:v>
                </c:pt>
              </c:strCache>
            </c:strRef>
          </c:cat>
          <c:val>
            <c:numRef>
              <c:f>'TSH '!$BO$5:$BO$11</c:f>
              <c:numCache>
                <c:formatCode>General</c:formatCode>
                <c:ptCount val="7"/>
                <c:pt idx="0">
                  <c:v>2.0000000000000018E-2</c:v>
                </c:pt>
                <c:pt idx="1">
                  <c:v>8.9999999999999858E-2</c:v>
                </c:pt>
                <c:pt idx="2">
                  <c:v>4.0000000000000036E-2</c:v>
                </c:pt>
                <c:pt idx="3">
                  <c:v>0</c:v>
                </c:pt>
                <c:pt idx="4">
                  <c:v>0</c:v>
                </c:pt>
                <c:pt idx="5">
                  <c:v>0</c:v>
                </c:pt>
                <c:pt idx="6">
                  <c:v>0</c:v>
                </c:pt>
              </c:numCache>
            </c:numRef>
          </c:val>
          <c:smooth val="0"/>
          <c:extLst>
            <c:ext xmlns:c16="http://schemas.microsoft.com/office/drawing/2014/chart" uri="{C3380CC4-5D6E-409C-BE32-E72D297353CC}">
              <c16:uniqueId val="{00000007-5861-41F3-889C-9304C1AA6B62}"/>
            </c:ext>
          </c:extLst>
        </c:ser>
        <c:ser>
          <c:idx val="8"/>
          <c:order val="8"/>
          <c:tx>
            <c:strRef>
              <c:f>'TSH '!$BP$3:$BP$4</c:f>
              <c:strCache>
                <c:ptCount val="2"/>
                <c:pt idx="0">
                  <c:v>9</c:v>
                </c:pt>
                <c:pt idx="1">
                  <c:v> 1.6 </c:v>
                </c:pt>
              </c:strCache>
            </c:strRef>
          </c:tx>
          <c:spPr>
            <a:ln w="28575">
              <a:noFill/>
            </a:ln>
          </c:spPr>
          <c:cat>
            <c:strRef>
              <c:f>'TSH '!$AF$5:$AF$11</c:f>
              <c:strCache>
                <c:ptCount val="5"/>
                <c:pt idx="0">
                  <c:v>Tid 1</c:v>
                </c:pt>
                <c:pt idx="1">
                  <c:v>Tid 2</c:v>
                </c:pt>
                <c:pt idx="2">
                  <c:v>Tid 3</c:v>
                </c:pt>
                <c:pt idx="3">
                  <c:v>Tid 4</c:v>
                </c:pt>
                <c:pt idx="4">
                  <c:v>Tid 5</c:v>
                </c:pt>
              </c:strCache>
            </c:strRef>
          </c:cat>
          <c:val>
            <c:numRef>
              <c:f>'TSH '!$BP$5:$BP$11</c:f>
              <c:numCache>
                <c:formatCode>General</c:formatCode>
                <c:ptCount val="7"/>
                <c:pt idx="0">
                  <c:v>4.0000000000000036E-2</c:v>
                </c:pt>
                <c:pt idx="1">
                  <c:v>5.0000000000000044E-2</c:v>
                </c:pt>
                <c:pt idx="2">
                  <c:v>3.0000000000000027E-2</c:v>
                </c:pt>
                <c:pt idx="3">
                  <c:v>0</c:v>
                </c:pt>
                <c:pt idx="4">
                  <c:v>0</c:v>
                </c:pt>
                <c:pt idx="5">
                  <c:v>0</c:v>
                </c:pt>
                <c:pt idx="6">
                  <c:v>0</c:v>
                </c:pt>
              </c:numCache>
            </c:numRef>
          </c:val>
          <c:smooth val="0"/>
          <c:extLst>
            <c:ext xmlns:c16="http://schemas.microsoft.com/office/drawing/2014/chart" uri="{C3380CC4-5D6E-409C-BE32-E72D297353CC}">
              <c16:uniqueId val="{00000008-5861-41F3-889C-9304C1AA6B62}"/>
            </c:ext>
          </c:extLst>
        </c:ser>
        <c:ser>
          <c:idx val="9"/>
          <c:order val="9"/>
          <c:tx>
            <c:strRef>
              <c:f>'TSH '!$BQ$3:$BQ$4</c:f>
              <c:strCache>
                <c:ptCount val="2"/>
                <c:pt idx="0">
                  <c:v>10</c:v>
                </c:pt>
                <c:pt idx="1">
                  <c:v> 1.0 </c:v>
                </c:pt>
              </c:strCache>
            </c:strRef>
          </c:tx>
          <c:spPr>
            <a:ln w="28575">
              <a:noFill/>
            </a:ln>
          </c:spPr>
          <c:cat>
            <c:strRef>
              <c:f>'TSH '!$AF$5:$AF$11</c:f>
              <c:strCache>
                <c:ptCount val="5"/>
                <c:pt idx="0">
                  <c:v>Tid 1</c:v>
                </c:pt>
                <c:pt idx="1">
                  <c:v>Tid 2</c:v>
                </c:pt>
                <c:pt idx="2">
                  <c:v>Tid 3</c:v>
                </c:pt>
                <c:pt idx="3">
                  <c:v>Tid 4</c:v>
                </c:pt>
                <c:pt idx="4">
                  <c:v>Tid 5</c:v>
                </c:pt>
              </c:strCache>
            </c:strRef>
          </c:cat>
          <c:val>
            <c:numRef>
              <c:f>'TSH '!$BQ$5:$BQ$11</c:f>
              <c:numCache>
                <c:formatCode>General</c:formatCode>
                <c:ptCount val="7"/>
                <c:pt idx="0">
                  <c:v>2.0000000000000018E-2</c:v>
                </c:pt>
                <c:pt idx="1">
                  <c:v>3.0000000000000027E-2</c:v>
                </c:pt>
                <c:pt idx="2">
                  <c:v>3.0000000000000027E-2</c:v>
                </c:pt>
                <c:pt idx="3">
                  <c:v>1.0000000000000009E-2</c:v>
                </c:pt>
                <c:pt idx="4">
                  <c:v>-4.0000000000000036E-2</c:v>
                </c:pt>
                <c:pt idx="5">
                  <c:v>0</c:v>
                </c:pt>
                <c:pt idx="6">
                  <c:v>0</c:v>
                </c:pt>
              </c:numCache>
            </c:numRef>
          </c:val>
          <c:smooth val="0"/>
          <c:extLst>
            <c:ext xmlns:c16="http://schemas.microsoft.com/office/drawing/2014/chart" uri="{C3380CC4-5D6E-409C-BE32-E72D297353CC}">
              <c16:uniqueId val="{00000009-5861-41F3-889C-9304C1AA6B62}"/>
            </c:ext>
          </c:extLst>
        </c:ser>
        <c:ser>
          <c:idx val="10"/>
          <c:order val="10"/>
          <c:tx>
            <c:strRef>
              <c:f>'TSH '!$BR$3:$BR$4</c:f>
              <c:strCache>
                <c:ptCount val="2"/>
                <c:pt idx="0">
                  <c:v>11</c:v>
                </c:pt>
                <c:pt idx="1">
                  <c:v> 0.3 </c:v>
                </c:pt>
              </c:strCache>
            </c:strRef>
          </c:tx>
          <c:spPr>
            <a:ln w="28575">
              <a:noFill/>
            </a:ln>
          </c:spPr>
          <c:cat>
            <c:strRef>
              <c:f>'TSH '!$AF$5:$AF$11</c:f>
              <c:strCache>
                <c:ptCount val="5"/>
                <c:pt idx="0">
                  <c:v>Tid 1</c:v>
                </c:pt>
                <c:pt idx="1">
                  <c:v>Tid 2</c:v>
                </c:pt>
                <c:pt idx="2">
                  <c:v>Tid 3</c:v>
                </c:pt>
                <c:pt idx="3">
                  <c:v>Tid 4</c:v>
                </c:pt>
                <c:pt idx="4">
                  <c:v>Tid 5</c:v>
                </c:pt>
              </c:strCache>
            </c:strRef>
          </c:cat>
          <c:val>
            <c:numRef>
              <c:f>'TSH '!$BR$5:$BR$11</c:f>
              <c:numCache>
                <c:formatCode>General</c:formatCode>
                <c:ptCount val="7"/>
                <c:pt idx="0">
                  <c:v>0</c:v>
                </c:pt>
                <c:pt idx="1">
                  <c:v>0</c:v>
                </c:pt>
                <c:pt idx="2">
                  <c:v>0</c:v>
                </c:pt>
                <c:pt idx="3">
                  <c:v>-1.0000000000000009E-2</c:v>
                </c:pt>
                <c:pt idx="4">
                  <c:v>0</c:v>
                </c:pt>
                <c:pt idx="5">
                  <c:v>0</c:v>
                </c:pt>
                <c:pt idx="6">
                  <c:v>0</c:v>
                </c:pt>
              </c:numCache>
            </c:numRef>
          </c:val>
          <c:smooth val="0"/>
          <c:extLst>
            <c:ext xmlns:c16="http://schemas.microsoft.com/office/drawing/2014/chart" uri="{C3380CC4-5D6E-409C-BE32-E72D297353CC}">
              <c16:uniqueId val="{0000000A-5861-41F3-889C-9304C1AA6B62}"/>
            </c:ext>
          </c:extLst>
        </c:ser>
        <c:ser>
          <c:idx val="11"/>
          <c:order val="11"/>
          <c:tx>
            <c:strRef>
              <c:f>'TSH '!$BS$3:$BS$4</c:f>
              <c:strCache>
                <c:ptCount val="2"/>
                <c:pt idx="0">
                  <c:v>12</c:v>
                </c:pt>
                <c:pt idx="1">
                  <c:v> 0.8 </c:v>
                </c:pt>
              </c:strCache>
            </c:strRef>
          </c:tx>
          <c:spPr>
            <a:ln w="28575">
              <a:noFill/>
            </a:ln>
          </c:spPr>
          <c:cat>
            <c:strRef>
              <c:f>'TSH '!$AF$5:$AF$11</c:f>
              <c:strCache>
                <c:ptCount val="5"/>
                <c:pt idx="0">
                  <c:v>Tid 1</c:v>
                </c:pt>
                <c:pt idx="1">
                  <c:v>Tid 2</c:v>
                </c:pt>
                <c:pt idx="2">
                  <c:v>Tid 3</c:v>
                </c:pt>
                <c:pt idx="3">
                  <c:v>Tid 4</c:v>
                </c:pt>
                <c:pt idx="4">
                  <c:v>Tid 5</c:v>
                </c:pt>
              </c:strCache>
            </c:strRef>
          </c:cat>
          <c:val>
            <c:numRef>
              <c:f>'TSH '!$BS$5:$BS$11</c:f>
              <c:numCache>
                <c:formatCode>General</c:formatCode>
                <c:ptCount val="7"/>
                <c:pt idx="0">
                  <c:v>2.0000000000000018E-2</c:v>
                </c:pt>
                <c:pt idx="1">
                  <c:v>3.0000000000000027E-2</c:v>
                </c:pt>
                <c:pt idx="2">
                  <c:v>0</c:v>
                </c:pt>
                <c:pt idx="3">
                  <c:v>3.0000000000000027E-2</c:v>
                </c:pt>
                <c:pt idx="4">
                  <c:v>0</c:v>
                </c:pt>
                <c:pt idx="5">
                  <c:v>0</c:v>
                </c:pt>
                <c:pt idx="6">
                  <c:v>0</c:v>
                </c:pt>
              </c:numCache>
            </c:numRef>
          </c:val>
          <c:smooth val="0"/>
          <c:extLst>
            <c:ext xmlns:c16="http://schemas.microsoft.com/office/drawing/2014/chart" uri="{C3380CC4-5D6E-409C-BE32-E72D297353CC}">
              <c16:uniqueId val="{0000000B-5861-41F3-889C-9304C1AA6B62}"/>
            </c:ext>
          </c:extLst>
        </c:ser>
        <c:ser>
          <c:idx val="12"/>
          <c:order val="12"/>
          <c:tx>
            <c:strRef>
              <c:f>'TSH '!$BT$3:$BT$4</c:f>
              <c:strCache>
                <c:ptCount val="2"/>
                <c:pt idx="0">
                  <c:v>13</c:v>
                </c:pt>
                <c:pt idx="1">
                  <c:v> 3.6 </c:v>
                </c:pt>
              </c:strCache>
            </c:strRef>
          </c:tx>
          <c:spPr>
            <a:ln w="28575">
              <a:noFill/>
            </a:ln>
          </c:spPr>
          <c:cat>
            <c:strRef>
              <c:f>'TSH '!$AF$5:$AF$11</c:f>
              <c:strCache>
                <c:ptCount val="5"/>
                <c:pt idx="0">
                  <c:v>Tid 1</c:v>
                </c:pt>
                <c:pt idx="1">
                  <c:v>Tid 2</c:v>
                </c:pt>
                <c:pt idx="2">
                  <c:v>Tid 3</c:v>
                </c:pt>
                <c:pt idx="3">
                  <c:v>Tid 4</c:v>
                </c:pt>
                <c:pt idx="4">
                  <c:v>Tid 5</c:v>
                </c:pt>
              </c:strCache>
            </c:strRef>
          </c:cat>
          <c:val>
            <c:numRef>
              <c:f>'TSH '!$BT$5:$BT$11</c:f>
              <c:numCache>
                <c:formatCode>General</c:formatCode>
                <c:ptCount val="7"/>
                <c:pt idx="0">
                  <c:v>2.0000000000000018E-2</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C-5861-41F3-889C-9304C1AA6B62}"/>
            </c:ext>
          </c:extLst>
        </c:ser>
        <c:ser>
          <c:idx val="13"/>
          <c:order val="13"/>
          <c:tx>
            <c:strRef>
              <c:f>'TSH '!$BU$3:$BU$4</c:f>
              <c:strCache>
                <c:ptCount val="2"/>
                <c:pt idx="0">
                  <c:v>14</c:v>
                </c:pt>
                <c:pt idx="1">
                  <c:v> -   </c:v>
                </c:pt>
              </c:strCache>
            </c:strRef>
          </c:tx>
          <c:spPr>
            <a:ln w="28575">
              <a:noFill/>
            </a:ln>
          </c:spPr>
          <c:cat>
            <c:strRef>
              <c:f>'TSH '!$AF$5:$AF$11</c:f>
              <c:strCache>
                <c:ptCount val="5"/>
                <c:pt idx="0">
                  <c:v>Tid 1</c:v>
                </c:pt>
                <c:pt idx="1">
                  <c:v>Tid 2</c:v>
                </c:pt>
                <c:pt idx="2">
                  <c:v>Tid 3</c:v>
                </c:pt>
                <c:pt idx="3">
                  <c:v>Tid 4</c:v>
                </c:pt>
                <c:pt idx="4">
                  <c:v>Tid 5</c:v>
                </c:pt>
              </c:strCache>
            </c:strRef>
          </c:cat>
          <c:val>
            <c:numRef>
              <c:f>'TSH '!$BU$5:$BU$11</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D-5861-41F3-889C-9304C1AA6B62}"/>
            </c:ext>
          </c:extLst>
        </c:ser>
        <c:ser>
          <c:idx val="14"/>
          <c:order val="14"/>
          <c:tx>
            <c:strRef>
              <c:f>'TSH '!$BV$3:$BV$4</c:f>
              <c:strCache>
                <c:ptCount val="2"/>
                <c:pt idx="0">
                  <c:v>15</c:v>
                </c:pt>
                <c:pt idx="1">
                  <c:v> -   </c:v>
                </c:pt>
              </c:strCache>
            </c:strRef>
          </c:tx>
          <c:spPr>
            <a:ln w="28575">
              <a:noFill/>
            </a:ln>
          </c:spPr>
          <c:cat>
            <c:strRef>
              <c:f>'TSH '!$AF$5:$AF$11</c:f>
              <c:strCache>
                <c:ptCount val="5"/>
                <c:pt idx="0">
                  <c:v>Tid 1</c:v>
                </c:pt>
                <c:pt idx="1">
                  <c:v>Tid 2</c:v>
                </c:pt>
                <c:pt idx="2">
                  <c:v>Tid 3</c:v>
                </c:pt>
                <c:pt idx="3">
                  <c:v>Tid 4</c:v>
                </c:pt>
                <c:pt idx="4">
                  <c:v>Tid 5</c:v>
                </c:pt>
              </c:strCache>
            </c:strRef>
          </c:cat>
          <c:val>
            <c:numRef>
              <c:f>'TSH '!$BV$5:$BV$11</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E-5861-41F3-889C-9304C1AA6B62}"/>
            </c:ext>
          </c:extLst>
        </c:ser>
        <c:ser>
          <c:idx val="15"/>
          <c:order val="15"/>
          <c:tx>
            <c:strRef>
              <c:f>'TSH '!$BW$3:$BW$4</c:f>
              <c:strCache>
                <c:ptCount val="2"/>
                <c:pt idx="0">
                  <c:v>16</c:v>
                </c:pt>
                <c:pt idx="1">
                  <c:v> -   </c:v>
                </c:pt>
              </c:strCache>
            </c:strRef>
          </c:tx>
          <c:spPr>
            <a:ln w="28575">
              <a:noFill/>
            </a:ln>
          </c:spPr>
          <c:cat>
            <c:strRef>
              <c:f>'TSH '!$AF$5:$AF$11</c:f>
              <c:strCache>
                <c:ptCount val="5"/>
                <c:pt idx="0">
                  <c:v>Tid 1</c:v>
                </c:pt>
                <c:pt idx="1">
                  <c:v>Tid 2</c:v>
                </c:pt>
                <c:pt idx="2">
                  <c:v>Tid 3</c:v>
                </c:pt>
                <c:pt idx="3">
                  <c:v>Tid 4</c:v>
                </c:pt>
                <c:pt idx="4">
                  <c:v>Tid 5</c:v>
                </c:pt>
              </c:strCache>
            </c:strRef>
          </c:cat>
          <c:val>
            <c:numRef>
              <c:f>'TSH '!$BW$5:$BW$11</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F-5861-41F3-889C-9304C1AA6B62}"/>
            </c:ext>
          </c:extLst>
        </c:ser>
        <c:ser>
          <c:idx val="16"/>
          <c:order val="16"/>
          <c:tx>
            <c:strRef>
              <c:f>'TSH '!$BX$3:$BX$4</c:f>
              <c:strCache>
                <c:ptCount val="2"/>
                <c:pt idx="0">
                  <c:v>17</c:v>
                </c:pt>
                <c:pt idx="1">
                  <c:v> -   </c:v>
                </c:pt>
              </c:strCache>
            </c:strRef>
          </c:tx>
          <c:spPr>
            <a:ln w="28575">
              <a:noFill/>
            </a:ln>
          </c:spPr>
          <c:cat>
            <c:strRef>
              <c:f>'TSH '!$AF$5:$AF$11</c:f>
              <c:strCache>
                <c:ptCount val="5"/>
                <c:pt idx="0">
                  <c:v>Tid 1</c:v>
                </c:pt>
                <c:pt idx="1">
                  <c:v>Tid 2</c:v>
                </c:pt>
                <c:pt idx="2">
                  <c:v>Tid 3</c:v>
                </c:pt>
                <c:pt idx="3">
                  <c:v>Tid 4</c:v>
                </c:pt>
                <c:pt idx="4">
                  <c:v>Tid 5</c:v>
                </c:pt>
              </c:strCache>
            </c:strRef>
          </c:cat>
          <c:val>
            <c:numRef>
              <c:f>'TSH '!$BX$5:$BX$11</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10-5861-41F3-889C-9304C1AA6B62}"/>
            </c:ext>
          </c:extLst>
        </c:ser>
        <c:ser>
          <c:idx val="17"/>
          <c:order val="17"/>
          <c:tx>
            <c:strRef>
              <c:f>'TSH '!$BY$3:$BY$4</c:f>
              <c:strCache>
                <c:ptCount val="2"/>
                <c:pt idx="0">
                  <c:v>18</c:v>
                </c:pt>
                <c:pt idx="1">
                  <c:v> -   </c:v>
                </c:pt>
              </c:strCache>
            </c:strRef>
          </c:tx>
          <c:spPr>
            <a:ln w="28575">
              <a:noFill/>
            </a:ln>
          </c:spPr>
          <c:cat>
            <c:strRef>
              <c:f>'TSH '!$AF$5:$AF$11</c:f>
              <c:strCache>
                <c:ptCount val="5"/>
                <c:pt idx="0">
                  <c:v>Tid 1</c:v>
                </c:pt>
                <c:pt idx="1">
                  <c:v>Tid 2</c:v>
                </c:pt>
                <c:pt idx="2">
                  <c:v>Tid 3</c:v>
                </c:pt>
                <c:pt idx="3">
                  <c:v>Tid 4</c:v>
                </c:pt>
                <c:pt idx="4">
                  <c:v>Tid 5</c:v>
                </c:pt>
              </c:strCache>
            </c:strRef>
          </c:cat>
          <c:val>
            <c:numRef>
              <c:f>'TSH '!$BY$5:$BY$11</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11-5861-41F3-889C-9304C1AA6B62}"/>
            </c:ext>
          </c:extLst>
        </c:ser>
        <c:ser>
          <c:idx val="18"/>
          <c:order val="18"/>
          <c:tx>
            <c:strRef>
              <c:f>'TSH '!$BZ$3:$BZ$4</c:f>
              <c:strCache>
                <c:ptCount val="2"/>
                <c:pt idx="0">
                  <c:v>19</c:v>
                </c:pt>
                <c:pt idx="1">
                  <c:v> -   </c:v>
                </c:pt>
              </c:strCache>
            </c:strRef>
          </c:tx>
          <c:spPr>
            <a:ln w="28575">
              <a:noFill/>
            </a:ln>
          </c:spPr>
          <c:cat>
            <c:strRef>
              <c:f>'TSH '!$AF$5:$AF$11</c:f>
              <c:strCache>
                <c:ptCount val="5"/>
                <c:pt idx="0">
                  <c:v>Tid 1</c:v>
                </c:pt>
                <c:pt idx="1">
                  <c:v>Tid 2</c:v>
                </c:pt>
                <c:pt idx="2">
                  <c:v>Tid 3</c:v>
                </c:pt>
                <c:pt idx="3">
                  <c:v>Tid 4</c:v>
                </c:pt>
                <c:pt idx="4">
                  <c:v>Tid 5</c:v>
                </c:pt>
              </c:strCache>
            </c:strRef>
          </c:cat>
          <c:val>
            <c:numRef>
              <c:f>'TSH '!$BZ$5:$BZ$11</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12-5861-41F3-889C-9304C1AA6B62}"/>
            </c:ext>
          </c:extLst>
        </c:ser>
        <c:ser>
          <c:idx val="19"/>
          <c:order val="19"/>
          <c:tx>
            <c:strRef>
              <c:f>'TSH '!$CA$3:$CA$4</c:f>
              <c:strCache>
                <c:ptCount val="2"/>
                <c:pt idx="0">
                  <c:v>20</c:v>
                </c:pt>
                <c:pt idx="1">
                  <c:v> -   </c:v>
                </c:pt>
              </c:strCache>
            </c:strRef>
          </c:tx>
          <c:spPr>
            <a:ln w="28575">
              <a:noFill/>
            </a:ln>
          </c:spPr>
          <c:cat>
            <c:strRef>
              <c:f>'TSH '!$AF$5:$AF$11</c:f>
              <c:strCache>
                <c:ptCount val="5"/>
                <c:pt idx="0">
                  <c:v>Tid 1</c:v>
                </c:pt>
                <c:pt idx="1">
                  <c:v>Tid 2</c:v>
                </c:pt>
                <c:pt idx="2">
                  <c:v>Tid 3</c:v>
                </c:pt>
                <c:pt idx="3">
                  <c:v>Tid 4</c:v>
                </c:pt>
                <c:pt idx="4">
                  <c:v>Tid 5</c:v>
                </c:pt>
              </c:strCache>
            </c:strRef>
          </c:cat>
          <c:val>
            <c:numRef>
              <c:f>'TSH '!$CA$5:$CA$11</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13-5861-41F3-889C-9304C1AA6B62}"/>
            </c:ext>
          </c:extLst>
        </c:ser>
        <c:ser>
          <c:idx val="20"/>
          <c:order val="20"/>
          <c:tx>
            <c:strRef>
              <c:f>'TSH '!$CB$3:$CB$4</c:f>
              <c:strCache>
                <c:ptCount val="2"/>
                <c:pt idx="0">
                  <c:v>TEa</c:v>
                </c:pt>
              </c:strCache>
            </c:strRef>
          </c:tx>
          <c:spPr>
            <a:ln w="28575">
              <a:solidFill>
                <a:schemeClr val="accent2">
                  <a:lumMod val="60000"/>
                  <a:lumOff val="40000"/>
                </a:schemeClr>
              </a:solidFill>
            </a:ln>
          </c:spPr>
          <c:marker>
            <c:symbol val="none"/>
          </c:marker>
          <c:cat>
            <c:strRef>
              <c:f>'TSH '!$AF$5:$AF$11</c:f>
              <c:strCache>
                <c:ptCount val="5"/>
                <c:pt idx="0">
                  <c:v>Tid 1</c:v>
                </c:pt>
                <c:pt idx="1">
                  <c:v>Tid 2</c:v>
                </c:pt>
                <c:pt idx="2">
                  <c:v>Tid 3</c:v>
                </c:pt>
                <c:pt idx="3">
                  <c:v>Tid 4</c:v>
                </c:pt>
                <c:pt idx="4">
                  <c:v>Tid 5</c:v>
                </c:pt>
              </c:strCache>
            </c:strRef>
          </c:cat>
          <c:val>
            <c:numRef>
              <c:f>'TSH '!$CB$5:$CB$11</c:f>
              <c:numCache>
                <c:formatCode>_ * #\ ##0.00_ ;_ * \-#\ ##0.00_ ;_ * "-"??_ ;_ @_ </c:formatCode>
                <c:ptCount val="7"/>
                <c:pt idx="0">
                  <c:v>0.36842538461538471</c:v>
                </c:pt>
                <c:pt idx="1">
                  <c:v>0.36842538461538471</c:v>
                </c:pt>
                <c:pt idx="2">
                  <c:v>0.36842538461538471</c:v>
                </c:pt>
                <c:pt idx="3">
                  <c:v>0.36842538461538471</c:v>
                </c:pt>
                <c:pt idx="4">
                  <c:v>0.36842538461538471</c:v>
                </c:pt>
                <c:pt idx="5">
                  <c:v>0</c:v>
                </c:pt>
                <c:pt idx="6">
                  <c:v>0</c:v>
                </c:pt>
              </c:numCache>
            </c:numRef>
          </c:val>
          <c:smooth val="0"/>
          <c:extLst>
            <c:ext xmlns:c16="http://schemas.microsoft.com/office/drawing/2014/chart" uri="{C3380CC4-5D6E-409C-BE32-E72D297353CC}">
              <c16:uniqueId val="{00000014-5861-41F3-889C-9304C1AA6B62}"/>
            </c:ext>
          </c:extLst>
        </c:ser>
        <c:ser>
          <c:idx val="21"/>
          <c:order val="21"/>
          <c:tx>
            <c:strRef>
              <c:f>'TSH '!$CC$3:$CC$4</c:f>
              <c:strCache>
                <c:ptCount val="2"/>
                <c:pt idx="0">
                  <c:v>B</c:v>
                </c:pt>
              </c:strCache>
            </c:strRef>
          </c:tx>
          <c:spPr>
            <a:ln w="28575">
              <a:solidFill>
                <a:schemeClr val="accent1"/>
              </a:solidFill>
            </a:ln>
          </c:spPr>
          <c:marker>
            <c:symbol val="none"/>
          </c:marker>
          <c:cat>
            <c:strRef>
              <c:f>'TSH '!$AF$5:$AF$11</c:f>
              <c:strCache>
                <c:ptCount val="5"/>
                <c:pt idx="0">
                  <c:v>Tid 1</c:v>
                </c:pt>
                <c:pt idx="1">
                  <c:v>Tid 2</c:v>
                </c:pt>
                <c:pt idx="2">
                  <c:v>Tid 3</c:v>
                </c:pt>
                <c:pt idx="3">
                  <c:v>Tid 4</c:v>
                </c:pt>
                <c:pt idx="4">
                  <c:v>Tid 5</c:v>
                </c:pt>
              </c:strCache>
            </c:strRef>
          </c:cat>
          <c:val>
            <c:numRef>
              <c:f>'TSH '!$CC$5:$CC$11</c:f>
              <c:numCache>
                <c:formatCode>_ * #\ ##0.00_ ;_ * \-#\ ##0.00_ ;_ * "-"??_ ;_ @_ </c:formatCode>
                <c:ptCount val="7"/>
                <c:pt idx="0">
                  <c:v>0.14131384615384621</c:v>
                </c:pt>
                <c:pt idx="1">
                  <c:v>0.14131384615384621</c:v>
                </c:pt>
                <c:pt idx="2">
                  <c:v>0.14131384615384621</c:v>
                </c:pt>
                <c:pt idx="3">
                  <c:v>0.14131384615384621</c:v>
                </c:pt>
                <c:pt idx="4">
                  <c:v>0.14131384615384621</c:v>
                </c:pt>
                <c:pt idx="5">
                  <c:v>0</c:v>
                </c:pt>
                <c:pt idx="6">
                  <c:v>0</c:v>
                </c:pt>
              </c:numCache>
            </c:numRef>
          </c:val>
          <c:smooth val="0"/>
          <c:extLst>
            <c:ext xmlns:c16="http://schemas.microsoft.com/office/drawing/2014/chart" uri="{C3380CC4-5D6E-409C-BE32-E72D297353CC}">
              <c16:uniqueId val="{00000015-5861-41F3-889C-9304C1AA6B62}"/>
            </c:ext>
          </c:extLst>
        </c:ser>
        <c:ser>
          <c:idx val="22"/>
          <c:order val="22"/>
          <c:tx>
            <c:strRef>
              <c:f>'TSH '!$CD$3:$CD$4</c:f>
              <c:strCache>
                <c:ptCount val="2"/>
                <c:pt idx="0">
                  <c:v>-B</c:v>
                </c:pt>
              </c:strCache>
            </c:strRef>
          </c:tx>
          <c:spPr>
            <a:ln w="28575">
              <a:solidFill>
                <a:srgbClr val="4F81BD"/>
              </a:solidFill>
            </a:ln>
          </c:spPr>
          <c:marker>
            <c:symbol val="none"/>
          </c:marker>
          <c:cat>
            <c:strRef>
              <c:f>'TSH '!$AF$5:$AF$11</c:f>
              <c:strCache>
                <c:ptCount val="5"/>
                <c:pt idx="0">
                  <c:v>Tid 1</c:v>
                </c:pt>
                <c:pt idx="1">
                  <c:v>Tid 2</c:v>
                </c:pt>
                <c:pt idx="2">
                  <c:v>Tid 3</c:v>
                </c:pt>
                <c:pt idx="3">
                  <c:v>Tid 4</c:v>
                </c:pt>
                <c:pt idx="4">
                  <c:v>Tid 5</c:v>
                </c:pt>
              </c:strCache>
            </c:strRef>
          </c:cat>
          <c:val>
            <c:numRef>
              <c:f>'TSH '!$CD$5:$CD$11</c:f>
              <c:numCache>
                <c:formatCode>_ * #\ ##0.00_ ;_ * \-#\ ##0.00_ ;_ * "-"??_ ;_ @_ </c:formatCode>
                <c:ptCount val="7"/>
                <c:pt idx="0">
                  <c:v>-0.14131384615384621</c:v>
                </c:pt>
                <c:pt idx="1">
                  <c:v>-0.14131384615384621</c:v>
                </c:pt>
                <c:pt idx="2">
                  <c:v>-0.14131384615384621</c:v>
                </c:pt>
                <c:pt idx="3">
                  <c:v>-0.14131384615384621</c:v>
                </c:pt>
                <c:pt idx="4">
                  <c:v>-0.14131384615384621</c:v>
                </c:pt>
                <c:pt idx="5">
                  <c:v>0</c:v>
                </c:pt>
                <c:pt idx="6">
                  <c:v>0</c:v>
                </c:pt>
              </c:numCache>
            </c:numRef>
          </c:val>
          <c:smooth val="0"/>
          <c:extLst>
            <c:ext xmlns:c16="http://schemas.microsoft.com/office/drawing/2014/chart" uri="{C3380CC4-5D6E-409C-BE32-E72D297353CC}">
              <c16:uniqueId val="{00000016-5861-41F3-889C-9304C1AA6B62}"/>
            </c:ext>
          </c:extLst>
        </c:ser>
        <c:ser>
          <c:idx val="23"/>
          <c:order val="23"/>
          <c:tx>
            <c:strRef>
              <c:f>'TSH '!$CE$3:$CE$4</c:f>
              <c:strCache>
                <c:ptCount val="2"/>
                <c:pt idx="0">
                  <c:v>-TEa</c:v>
                </c:pt>
              </c:strCache>
            </c:strRef>
          </c:tx>
          <c:spPr>
            <a:ln w="28575">
              <a:solidFill>
                <a:srgbClr val="C0504D">
                  <a:lumMod val="60000"/>
                  <a:lumOff val="40000"/>
                </a:srgbClr>
              </a:solidFill>
            </a:ln>
          </c:spPr>
          <c:marker>
            <c:symbol val="none"/>
          </c:marker>
          <c:cat>
            <c:strRef>
              <c:f>'TSH '!$AF$5:$AF$11</c:f>
              <c:strCache>
                <c:ptCount val="5"/>
                <c:pt idx="0">
                  <c:v>Tid 1</c:v>
                </c:pt>
                <c:pt idx="1">
                  <c:v>Tid 2</c:v>
                </c:pt>
                <c:pt idx="2">
                  <c:v>Tid 3</c:v>
                </c:pt>
                <c:pt idx="3">
                  <c:v>Tid 4</c:v>
                </c:pt>
                <c:pt idx="4">
                  <c:v>Tid 5</c:v>
                </c:pt>
              </c:strCache>
            </c:strRef>
          </c:cat>
          <c:val>
            <c:numRef>
              <c:f>'TSH '!$CE$5:$CE$11</c:f>
              <c:numCache>
                <c:formatCode>_ * #\ ##0.00_ ;_ * \-#\ ##0.00_ ;_ * "-"??_ ;_ @_ </c:formatCode>
                <c:ptCount val="7"/>
                <c:pt idx="0">
                  <c:v>-0.36842538461538471</c:v>
                </c:pt>
                <c:pt idx="1">
                  <c:v>-0.36842538461538471</c:v>
                </c:pt>
                <c:pt idx="2">
                  <c:v>-0.36842538461538471</c:v>
                </c:pt>
                <c:pt idx="3">
                  <c:v>-0.36842538461538471</c:v>
                </c:pt>
                <c:pt idx="4">
                  <c:v>-0.36842538461538471</c:v>
                </c:pt>
                <c:pt idx="5">
                  <c:v>0</c:v>
                </c:pt>
                <c:pt idx="6">
                  <c:v>0</c:v>
                </c:pt>
              </c:numCache>
            </c:numRef>
          </c:val>
          <c:smooth val="0"/>
          <c:extLst>
            <c:ext xmlns:c16="http://schemas.microsoft.com/office/drawing/2014/chart" uri="{C3380CC4-5D6E-409C-BE32-E72D297353CC}">
              <c16:uniqueId val="{00000017-5861-41F3-889C-9304C1AA6B62}"/>
            </c:ext>
          </c:extLst>
        </c:ser>
        <c:ser>
          <c:idx val="24"/>
          <c:order val="24"/>
          <c:tx>
            <c:strRef>
              <c:f>'TSH '!$CF$3:$CF$4</c:f>
              <c:strCache>
                <c:ptCount val="2"/>
                <c:pt idx="0">
                  <c:v>M</c:v>
                </c:pt>
              </c:strCache>
            </c:strRef>
          </c:tx>
          <c:spPr>
            <a:ln w="28575">
              <a:noFill/>
            </a:ln>
          </c:spPr>
          <c:marker>
            <c:symbol val="none"/>
          </c:marker>
          <c:errBars>
            <c:errDir val="y"/>
            <c:errBarType val="both"/>
            <c:errValType val="cust"/>
            <c:noEndCap val="0"/>
            <c:plus>
              <c:numRef>
                <c:f>'TSH '!$CG$5:$CG$11</c:f>
                <c:numCache>
                  <c:formatCode>General</c:formatCode>
                  <c:ptCount val="7"/>
                  <c:pt idx="0">
                    <c:v>2.0517149392203737E-2</c:v>
                  </c:pt>
                  <c:pt idx="1">
                    <c:v>3.9104301068300408E-2</c:v>
                  </c:pt>
                  <c:pt idx="2">
                    <c:v>4.4071765690549859E-2</c:v>
                  </c:pt>
                  <c:pt idx="3">
                    <c:v>4.7408976579794891E-2</c:v>
                  </c:pt>
                  <c:pt idx="4">
                    <c:v>9.5817314078084692E-2</c:v>
                  </c:pt>
                  <c:pt idx="5">
                    <c:v>0</c:v>
                  </c:pt>
                  <c:pt idx="6">
                    <c:v>0</c:v>
                  </c:pt>
                </c:numCache>
              </c:numRef>
            </c:plus>
            <c:minus>
              <c:numRef>
                <c:f>'TSH '!$CG$5:$CG$11</c:f>
                <c:numCache>
                  <c:formatCode>General</c:formatCode>
                  <c:ptCount val="7"/>
                  <c:pt idx="0">
                    <c:v>2.0517149392203737E-2</c:v>
                  </c:pt>
                  <c:pt idx="1">
                    <c:v>3.9104301068300408E-2</c:v>
                  </c:pt>
                  <c:pt idx="2">
                    <c:v>4.4071765690549859E-2</c:v>
                  </c:pt>
                  <c:pt idx="3">
                    <c:v>4.7408976579794891E-2</c:v>
                  </c:pt>
                  <c:pt idx="4">
                    <c:v>9.5817314078084692E-2</c:v>
                  </c:pt>
                  <c:pt idx="5">
                    <c:v>0</c:v>
                  </c:pt>
                  <c:pt idx="6">
                    <c:v>0</c:v>
                  </c:pt>
                </c:numCache>
              </c:numRef>
            </c:minus>
            <c:spPr>
              <a:ln w="254000">
                <a:solidFill>
                  <a:sysClr val="windowText" lastClr="000000">
                    <a:alpha val="19000"/>
                  </a:sysClr>
                </a:solidFill>
              </a:ln>
            </c:spPr>
          </c:errBars>
          <c:cat>
            <c:strRef>
              <c:f>'TSH '!$AF$5:$AF$11</c:f>
              <c:strCache>
                <c:ptCount val="5"/>
                <c:pt idx="0">
                  <c:v>Tid 1</c:v>
                </c:pt>
                <c:pt idx="1">
                  <c:v>Tid 2</c:v>
                </c:pt>
                <c:pt idx="2">
                  <c:v>Tid 3</c:v>
                </c:pt>
                <c:pt idx="3">
                  <c:v>Tid 4</c:v>
                </c:pt>
                <c:pt idx="4">
                  <c:v>Tid 5</c:v>
                </c:pt>
              </c:strCache>
            </c:strRef>
          </c:cat>
          <c:val>
            <c:numRef>
              <c:f>'TSH '!$CF$5:$CF$11</c:f>
              <c:numCache>
                <c:formatCode>General</c:formatCode>
                <c:ptCount val="7"/>
                <c:pt idx="0">
                  <c:v>3.4384615384615382E-2</c:v>
                </c:pt>
                <c:pt idx="1">
                  <c:v>5.3333333333333344E-2</c:v>
                </c:pt>
                <c:pt idx="2">
                  <c:v>1.1999999999999978E-2</c:v>
                </c:pt>
                <c:pt idx="3">
                  <c:v>5.9999999999999984E-2</c:v>
                </c:pt>
                <c:pt idx="4">
                  <c:v>1.2499999999999942E-2</c:v>
                </c:pt>
                <c:pt idx="5">
                  <c:v>0</c:v>
                </c:pt>
                <c:pt idx="6">
                  <c:v>0</c:v>
                </c:pt>
              </c:numCache>
            </c:numRef>
          </c:val>
          <c:smooth val="0"/>
          <c:extLst>
            <c:ext xmlns:c16="http://schemas.microsoft.com/office/drawing/2014/chart" uri="{C3380CC4-5D6E-409C-BE32-E72D297353CC}">
              <c16:uniqueId val="{00000018-5861-41F3-889C-9304C1AA6B62}"/>
            </c:ext>
          </c:extLst>
        </c:ser>
        <c:dLbls>
          <c:showLegendKey val="0"/>
          <c:showVal val="0"/>
          <c:showCatName val="0"/>
          <c:showSerName val="0"/>
          <c:showPercent val="0"/>
          <c:showBubbleSize val="0"/>
        </c:dLbls>
        <c:marker val="1"/>
        <c:smooth val="0"/>
        <c:axId val="169791488"/>
        <c:axId val="169793024"/>
      </c:lineChart>
      <c:catAx>
        <c:axId val="169791488"/>
        <c:scaling>
          <c:orientation val="minMax"/>
        </c:scaling>
        <c:delete val="0"/>
        <c:axPos val="b"/>
        <c:numFmt formatCode="General" sourceLinked="1"/>
        <c:majorTickMark val="out"/>
        <c:minorTickMark val="none"/>
        <c:tickLblPos val="low"/>
        <c:txPr>
          <a:bodyPr/>
          <a:lstStyle/>
          <a:p>
            <a:pPr>
              <a:defRPr sz="1600"/>
            </a:pPr>
            <a:endParaRPr lang="nb-NO"/>
          </a:p>
        </c:txPr>
        <c:crossAx val="169793024"/>
        <c:crosses val="autoZero"/>
        <c:auto val="1"/>
        <c:lblAlgn val="ctr"/>
        <c:lblOffset val="100"/>
        <c:noMultiLvlLbl val="0"/>
      </c:catAx>
      <c:valAx>
        <c:axId val="169793024"/>
        <c:scaling>
          <c:orientation val="minMax"/>
        </c:scaling>
        <c:delete val="0"/>
        <c:axPos val="l"/>
        <c:majorGridlines/>
        <c:numFmt formatCode="General" sourceLinked="1"/>
        <c:majorTickMark val="out"/>
        <c:minorTickMark val="none"/>
        <c:tickLblPos val="nextTo"/>
        <c:txPr>
          <a:bodyPr/>
          <a:lstStyle/>
          <a:p>
            <a:pPr>
              <a:defRPr sz="1800"/>
            </a:pPr>
            <a:endParaRPr lang="nb-NO"/>
          </a:p>
        </c:txPr>
        <c:crossAx val="169791488"/>
        <c:crosses val="autoZero"/>
        <c:crossBetween val="between"/>
      </c:valAx>
    </c:plotArea>
    <c:plotVisOnly val="1"/>
    <c:dispBlanksAs val="gap"/>
    <c:showDLblsOverMax val="0"/>
  </c:chart>
  <c:printSettings>
    <c:headerFooter/>
    <c:pageMargins b="0.78740157499999996" l="0.70000000000000051" r="0.70000000000000051" t="0.78740157499999996" header="0.30000000000000027" footer="0.30000000000000027"/>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nb-NO"/>
              <a:t>Relative avvik</a:t>
            </a:r>
          </a:p>
        </c:rich>
      </c:tx>
      <c:overlay val="1"/>
    </c:title>
    <c:autoTitleDeleted val="0"/>
    <c:plotArea>
      <c:layout>
        <c:manualLayout>
          <c:layoutTarget val="inner"/>
          <c:xMode val="edge"/>
          <c:yMode val="edge"/>
          <c:x val="7.7753613096785731E-2"/>
          <c:y val="6.5811258492699143E-2"/>
          <c:w val="0.71382409193047658"/>
          <c:h val="0.87463280593544213"/>
        </c:manualLayout>
      </c:layout>
      <c:lineChart>
        <c:grouping val="standard"/>
        <c:varyColors val="0"/>
        <c:ser>
          <c:idx val="0"/>
          <c:order val="0"/>
          <c:tx>
            <c:strRef>
              <c:f>aTPO!$AI$3:$AI$4</c:f>
              <c:strCache>
                <c:ptCount val="2"/>
                <c:pt idx="0">
                  <c:v>1</c:v>
                </c:pt>
                <c:pt idx="1">
                  <c:v> 3.2 </c:v>
                </c:pt>
              </c:strCache>
            </c:strRef>
          </c:tx>
          <c:spPr>
            <a:ln>
              <a:noFill/>
            </a:ln>
          </c:spPr>
          <c:cat>
            <c:strRef>
              <c:f>aTPO!$AH$5:$AH$11</c:f>
              <c:strCache>
                <c:ptCount val="5"/>
                <c:pt idx="0">
                  <c:v>Tid 1</c:v>
                </c:pt>
                <c:pt idx="1">
                  <c:v>Tid 2</c:v>
                </c:pt>
                <c:pt idx="2">
                  <c:v>Tid 3</c:v>
                </c:pt>
                <c:pt idx="3">
                  <c:v>Tid 4</c:v>
                </c:pt>
                <c:pt idx="4">
                  <c:v>Tid 5</c:v>
                </c:pt>
              </c:strCache>
            </c:strRef>
          </c:cat>
          <c:val>
            <c:numRef>
              <c:f>aTPO!$AI$5:$AI$11</c:f>
              <c:numCache>
                <c:formatCode>0%</c:formatCode>
                <c:ptCount val="7"/>
                <c:pt idx="0">
                  <c:v>9.375E-2</c:v>
                </c:pt>
                <c:pt idx="1">
                  <c:v>0.21875</c:v>
                </c:pt>
                <c:pt idx="2">
                  <c:v>0.15625</c:v>
                </c:pt>
                <c:pt idx="3">
                  <c:v>9.375E-2</c:v>
                </c:pt>
                <c:pt idx="4">
                  <c:v>0</c:v>
                </c:pt>
                <c:pt idx="5">
                  <c:v>0</c:v>
                </c:pt>
                <c:pt idx="6">
                  <c:v>0</c:v>
                </c:pt>
              </c:numCache>
            </c:numRef>
          </c:val>
          <c:smooth val="0"/>
          <c:extLst>
            <c:ext xmlns:c16="http://schemas.microsoft.com/office/drawing/2014/chart" uri="{C3380CC4-5D6E-409C-BE32-E72D297353CC}">
              <c16:uniqueId val="{00000000-DEF3-4044-85AE-5AA27FAF55A7}"/>
            </c:ext>
          </c:extLst>
        </c:ser>
        <c:ser>
          <c:idx val="1"/>
          <c:order val="1"/>
          <c:tx>
            <c:strRef>
              <c:f>aTPO!$AJ$3:$AJ$4</c:f>
              <c:strCache>
                <c:ptCount val="2"/>
                <c:pt idx="0">
                  <c:v>2</c:v>
                </c:pt>
                <c:pt idx="1">
                  <c:v> 4.0 </c:v>
                </c:pt>
              </c:strCache>
            </c:strRef>
          </c:tx>
          <c:spPr>
            <a:ln>
              <a:noFill/>
            </a:ln>
          </c:spPr>
          <c:cat>
            <c:strRef>
              <c:f>aTPO!$AH$5:$AH$11</c:f>
              <c:strCache>
                <c:ptCount val="5"/>
                <c:pt idx="0">
                  <c:v>Tid 1</c:v>
                </c:pt>
                <c:pt idx="1">
                  <c:v>Tid 2</c:v>
                </c:pt>
                <c:pt idx="2">
                  <c:v>Tid 3</c:v>
                </c:pt>
                <c:pt idx="3">
                  <c:v>Tid 4</c:v>
                </c:pt>
                <c:pt idx="4">
                  <c:v>Tid 5</c:v>
                </c:pt>
              </c:strCache>
            </c:strRef>
          </c:cat>
          <c:val>
            <c:numRef>
              <c:f>aTPO!$AJ$5:$AJ$11</c:f>
              <c:numCache>
                <c:formatCode>0%</c:formatCode>
                <c:ptCount val="7"/>
                <c:pt idx="0">
                  <c:v>0.10000000000000009</c:v>
                </c:pt>
                <c:pt idx="1">
                  <c:v>0.22500000000000009</c:v>
                </c:pt>
                <c:pt idx="2">
                  <c:v>0.125</c:v>
                </c:pt>
                <c:pt idx="3">
                  <c:v>0.10000000000000009</c:v>
                </c:pt>
                <c:pt idx="4">
                  <c:v>7.4999999999999956E-2</c:v>
                </c:pt>
                <c:pt idx="5">
                  <c:v>0</c:v>
                </c:pt>
                <c:pt idx="6">
                  <c:v>0</c:v>
                </c:pt>
              </c:numCache>
            </c:numRef>
          </c:val>
          <c:smooth val="0"/>
          <c:extLst>
            <c:ext xmlns:c16="http://schemas.microsoft.com/office/drawing/2014/chart" uri="{C3380CC4-5D6E-409C-BE32-E72D297353CC}">
              <c16:uniqueId val="{00000001-DEF3-4044-85AE-5AA27FAF55A7}"/>
            </c:ext>
          </c:extLst>
        </c:ser>
        <c:ser>
          <c:idx val="2"/>
          <c:order val="2"/>
          <c:tx>
            <c:strRef>
              <c:f>aTPO!$AK$3:$AK$4</c:f>
              <c:strCache>
                <c:ptCount val="2"/>
                <c:pt idx="0">
                  <c:v>3</c:v>
                </c:pt>
                <c:pt idx="1">
                  <c:v> 3.0 </c:v>
                </c:pt>
              </c:strCache>
            </c:strRef>
          </c:tx>
          <c:spPr>
            <a:ln>
              <a:noFill/>
            </a:ln>
          </c:spPr>
          <c:cat>
            <c:strRef>
              <c:f>aTPO!$AH$5:$AH$11</c:f>
              <c:strCache>
                <c:ptCount val="5"/>
                <c:pt idx="0">
                  <c:v>Tid 1</c:v>
                </c:pt>
                <c:pt idx="1">
                  <c:v>Tid 2</c:v>
                </c:pt>
                <c:pt idx="2">
                  <c:v>Tid 3</c:v>
                </c:pt>
                <c:pt idx="3">
                  <c:v>Tid 4</c:v>
                </c:pt>
                <c:pt idx="4">
                  <c:v>Tid 5</c:v>
                </c:pt>
              </c:strCache>
            </c:strRef>
          </c:cat>
          <c:val>
            <c:numRef>
              <c:f>aTPO!$AK$5:$AK$11</c:f>
              <c:numCache>
                <c:formatCode>0%</c:formatCode>
                <c:ptCount val="7"/>
                <c:pt idx="0">
                  <c:v>-9.9999999999999978E-2</c:v>
                </c:pt>
                <c:pt idx="1">
                  <c:v>-3.3333333333333326E-2</c:v>
                </c:pt>
                <c:pt idx="2">
                  <c:v>-0.1333333333333333</c:v>
                </c:pt>
                <c:pt idx="3">
                  <c:v>-6.6666666666666763E-2</c:v>
                </c:pt>
                <c:pt idx="4">
                  <c:v>-0.1333333333333333</c:v>
                </c:pt>
                <c:pt idx="5">
                  <c:v>0</c:v>
                </c:pt>
                <c:pt idx="6">
                  <c:v>0</c:v>
                </c:pt>
              </c:numCache>
            </c:numRef>
          </c:val>
          <c:smooth val="0"/>
          <c:extLst>
            <c:ext xmlns:c16="http://schemas.microsoft.com/office/drawing/2014/chart" uri="{C3380CC4-5D6E-409C-BE32-E72D297353CC}">
              <c16:uniqueId val="{00000002-DEF3-4044-85AE-5AA27FAF55A7}"/>
            </c:ext>
          </c:extLst>
        </c:ser>
        <c:ser>
          <c:idx val="3"/>
          <c:order val="3"/>
          <c:tx>
            <c:strRef>
              <c:f>aTPO!$AL$3:$AL$4</c:f>
              <c:strCache>
                <c:ptCount val="2"/>
                <c:pt idx="0">
                  <c:v>4</c:v>
                </c:pt>
                <c:pt idx="1">
                  <c:v> 3.0 </c:v>
                </c:pt>
              </c:strCache>
            </c:strRef>
          </c:tx>
          <c:spPr>
            <a:ln>
              <a:noFill/>
            </a:ln>
          </c:spPr>
          <c:cat>
            <c:strRef>
              <c:f>aTPO!$AH$5:$AH$11</c:f>
              <c:strCache>
                <c:ptCount val="5"/>
                <c:pt idx="0">
                  <c:v>Tid 1</c:v>
                </c:pt>
                <c:pt idx="1">
                  <c:v>Tid 2</c:v>
                </c:pt>
                <c:pt idx="2">
                  <c:v>Tid 3</c:v>
                </c:pt>
                <c:pt idx="3">
                  <c:v>Tid 4</c:v>
                </c:pt>
                <c:pt idx="4">
                  <c:v>Tid 5</c:v>
                </c:pt>
              </c:strCache>
            </c:strRef>
          </c:cat>
          <c:val>
            <c:numRef>
              <c:f>aTPO!$AL$5:$AL$11</c:f>
              <c:numCache>
                <c:formatCode>0%</c:formatCode>
                <c:ptCount val="7"/>
                <c:pt idx="0">
                  <c:v>0.16666666666666674</c:v>
                </c:pt>
                <c:pt idx="1">
                  <c:v>0.23333333333333339</c:v>
                </c:pt>
                <c:pt idx="2">
                  <c:v>0.1333333333333333</c:v>
                </c:pt>
                <c:pt idx="3">
                  <c:v>0.16666666666666674</c:v>
                </c:pt>
                <c:pt idx="4">
                  <c:v>0.1333333333333333</c:v>
                </c:pt>
                <c:pt idx="5">
                  <c:v>0</c:v>
                </c:pt>
                <c:pt idx="6">
                  <c:v>0</c:v>
                </c:pt>
              </c:numCache>
            </c:numRef>
          </c:val>
          <c:smooth val="0"/>
          <c:extLst>
            <c:ext xmlns:c16="http://schemas.microsoft.com/office/drawing/2014/chart" uri="{C3380CC4-5D6E-409C-BE32-E72D297353CC}">
              <c16:uniqueId val="{00000003-DEF3-4044-85AE-5AA27FAF55A7}"/>
            </c:ext>
          </c:extLst>
        </c:ser>
        <c:ser>
          <c:idx val="4"/>
          <c:order val="4"/>
          <c:tx>
            <c:strRef>
              <c:f>aTPO!$AM$3:$AM$4</c:f>
              <c:strCache>
                <c:ptCount val="2"/>
                <c:pt idx="0">
                  <c:v>5</c:v>
                </c:pt>
                <c:pt idx="1">
                  <c:v> 4.3 </c:v>
                </c:pt>
              </c:strCache>
            </c:strRef>
          </c:tx>
          <c:spPr>
            <a:ln>
              <a:noFill/>
            </a:ln>
          </c:spPr>
          <c:cat>
            <c:strRef>
              <c:f>aTPO!$AH$5:$AH$11</c:f>
              <c:strCache>
                <c:ptCount val="5"/>
                <c:pt idx="0">
                  <c:v>Tid 1</c:v>
                </c:pt>
                <c:pt idx="1">
                  <c:v>Tid 2</c:v>
                </c:pt>
                <c:pt idx="2">
                  <c:v>Tid 3</c:v>
                </c:pt>
                <c:pt idx="3">
                  <c:v>Tid 4</c:v>
                </c:pt>
                <c:pt idx="4">
                  <c:v>Tid 5</c:v>
                </c:pt>
              </c:strCache>
            </c:strRef>
          </c:cat>
          <c:val>
            <c:numRef>
              <c:f>aTPO!$AM$5:$AM$11</c:f>
              <c:numCache>
                <c:formatCode>0%</c:formatCode>
                <c:ptCount val="7"/>
                <c:pt idx="0">
                  <c:v>-9.3023255813953432E-2</c:v>
                </c:pt>
                <c:pt idx="1">
                  <c:v>-6.9767441860465129E-2</c:v>
                </c:pt>
                <c:pt idx="2">
                  <c:v>-0.13953488372093015</c:v>
                </c:pt>
                <c:pt idx="3">
                  <c:v>-0.11627906976744184</c:v>
                </c:pt>
                <c:pt idx="4">
                  <c:v>0</c:v>
                </c:pt>
                <c:pt idx="5">
                  <c:v>0</c:v>
                </c:pt>
                <c:pt idx="6">
                  <c:v>0</c:v>
                </c:pt>
              </c:numCache>
            </c:numRef>
          </c:val>
          <c:smooth val="0"/>
          <c:extLst>
            <c:ext xmlns:c16="http://schemas.microsoft.com/office/drawing/2014/chart" uri="{C3380CC4-5D6E-409C-BE32-E72D297353CC}">
              <c16:uniqueId val="{00000004-DEF3-4044-85AE-5AA27FAF55A7}"/>
            </c:ext>
          </c:extLst>
        </c:ser>
        <c:ser>
          <c:idx val="5"/>
          <c:order val="5"/>
          <c:tx>
            <c:strRef>
              <c:f>aTPO!$AN$3:$AN$4</c:f>
              <c:strCache>
                <c:ptCount val="2"/>
                <c:pt idx="0">
                  <c:v>6</c:v>
                </c:pt>
                <c:pt idx="1">
                  <c:v> 3.6 </c:v>
                </c:pt>
              </c:strCache>
            </c:strRef>
          </c:tx>
          <c:spPr>
            <a:ln>
              <a:noFill/>
            </a:ln>
          </c:spPr>
          <c:cat>
            <c:strRef>
              <c:f>aTPO!$AH$5:$AH$11</c:f>
              <c:strCache>
                <c:ptCount val="5"/>
                <c:pt idx="0">
                  <c:v>Tid 1</c:v>
                </c:pt>
                <c:pt idx="1">
                  <c:v>Tid 2</c:v>
                </c:pt>
                <c:pt idx="2">
                  <c:v>Tid 3</c:v>
                </c:pt>
                <c:pt idx="3">
                  <c:v>Tid 4</c:v>
                </c:pt>
                <c:pt idx="4">
                  <c:v>Tid 5</c:v>
                </c:pt>
              </c:strCache>
            </c:strRef>
          </c:cat>
          <c:val>
            <c:numRef>
              <c:f>aTPO!$AN$5:$AN$11</c:f>
              <c:numCache>
                <c:formatCode>0%</c:formatCode>
                <c:ptCount val="7"/>
                <c:pt idx="0">
                  <c:v>-0.13888888888888884</c:v>
                </c:pt>
                <c:pt idx="1">
                  <c:v>-5.555555555555558E-2</c:v>
                </c:pt>
                <c:pt idx="2">
                  <c:v>-8.333333333333337E-2</c:v>
                </c:pt>
                <c:pt idx="3">
                  <c:v>-0.11111111111111105</c:v>
                </c:pt>
                <c:pt idx="4">
                  <c:v>0</c:v>
                </c:pt>
                <c:pt idx="5">
                  <c:v>0</c:v>
                </c:pt>
                <c:pt idx="6">
                  <c:v>0</c:v>
                </c:pt>
              </c:numCache>
            </c:numRef>
          </c:val>
          <c:smooth val="0"/>
          <c:extLst>
            <c:ext xmlns:c16="http://schemas.microsoft.com/office/drawing/2014/chart" uri="{C3380CC4-5D6E-409C-BE32-E72D297353CC}">
              <c16:uniqueId val="{00000005-DEF3-4044-85AE-5AA27FAF55A7}"/>
            </c:ext>
          </c:extLst>
        </c:ser>
        <c:ser>
          <c:idx val="6"/>
          <c:order val="6"/>
          <c:tx>
            <c:strRef>
              <c:f>aTPO!$AO$3:$AO$4</c:f>
              <c:strCache>
                <c:ptCount val="2"/>
                <c:pt idx="0">
                  <c:v>7</c:v>
                </c:pt>
                <c:pt idx="1">
                  <c:v> 10.0 </c:v>
                </c:pt>
              </c:strCache>
            </c:strRef>
          </c:tx>
          <c:spPr>
            <a:ln>
              <a:noFill/>
            </a:ln>
          </c:spPr>
          <c:cat>
            <c:strRef>
              <c:f>aTPO!$AH$5:$AH$11</c:f>
              <c:strCache>
                <c:ptCount val="5"/>
                <c:pt idx="0">
                  <c:v>Tid 1</c:v>
                </c:pt>
                <c:pt idx="1">
                  <c:v>Tid 2</c:v>
                </c:pt>
                <c:pt idx="2">
                  <c:v>Tid 3</c:v>
                </c:pt>
                <c:pt idx="3">
                  <c:v>Tid 4</c:v>
                </c:pt>
                <c:pt idx="4">
                  <c:v>Tid 5</c:v>
                </c:pt>
              </c:strCache>
            </c:strRef>
          </c:cat>
          <c:val>
            <c:numRef>
              <c:f>aTPO!$AO$5:$AO$11</c:f>
              <c:numCache>
                <c:formatCode>0%</c:formatCode>
                <c:ptCount val="7"/>
                <c:pt idx="0">
                  <c:v>2.0000000000000018E-2</c:v>
                </c:pt>
                <c:pt idx="1">
                  <c:v>-1.9999999999999907E-2</c:v>
                </c:pt>
                <c:pt idx="2">
                  <c:v>2.0000000000000018E-2</c:v>
                </c:pt>
                <c:pt idx="3">
                  <c:v>-1.0000000000000009E-2</c:v>
                </c:pt>
                <c:pt idx="4">
                  <c:v>2.0000000000000018E-2</c:v>
                </c:pt>
                <c:pt idx="5">
                  <c:v>0</c:v>
                </c:pt>
                <c:pt idx="6">
                  <c:v>0</c:v>
                </c:pt>
              </c:numCache>
            </c:numRef>
          </c:val>
          <c:smooth val="0"/>
          <c:extLst>
            <c:ext xmlns:c16="http://schemas.microsoft.com/office/drawing/2014/chart" uri="{C3380CC4-5D6E-409C-BE32-E72D297353CC}">
              <c16:uniqueId val="{00000006-DEF3-4044-85AE-5AA27FAF55A7}"/>
            </c:ext>
          </c:extLst>
        </c:ser>
        <c:ser>
          <c:idx val="7"/>
          <c:order val="7"/>
          <c:tx>
            <c:strRef>
              <c:f>aTPO!$AP$3:$AP$4</c:f>
              <c:strCache>
                <c:ptCount val="2"/>
                <c:pt idx="0">
                  <c:v>8</c:v>
                </c:pt>
                <c:pt idx="1">
                  <c:v> 3.7 </c:v>
                </c:pt>
              </c:strCache>
            </c:strRef>
          </c:tx>
          <c:spPr>
            <a:ln w="28575">
              <a:noFill/>
            </a:ln>
          </c:spPr>
          <c:cat>
            <c:strRef>
              <c:f>aTPO!$AH$5:$AH$11</c:f>
              <c:strCache>
                <c:ptCount val="5"/>
                <c:pt idx="0">
                  <c:v>Tid 1</c:v>
                </c:pt>
                <c:pt idx="1">
                  <c:v>Tid 2</c:v>
                </c:pt>
                <c:pt idx="2">
                  <c:v>Tid 3</c:v>
                </c:pt>
                <c:pt idx="3">
                  <c:v>Tid 4</c:v>
                </c:pt>
                <c:pt idx="4">
                  <c:v>Tid 5</c:v>
                </c:pt>
              </c:strCache>
            </c:strRef>
          </c:cat>
          <c:val>
            <c:numRef>
              <c:f>aTPO!$AP$5:$AP$11</c:f>
              <c:numCache>
                <c:formatCode>0%</c:formatCode>
                <c:ptCount val="7"/>
                <c:pt idx="0">
                  <c:v>-5.4054054054054057E-2</c:v>
                </c:pt>
                <c:pt idx="1">
                  <c:v>0.10810810810810789</c:v>
                </c:pt>
                <c:pt idx="2">
                  <c:v>5.4054054054053946E-2</c:v>
                </c:pt>
                <c:pt idx="3">
                  <c:v>-0.16216216216216217</c:v>
                </c:pt>
                <c:pt idx="4">
                  <c:v>-0.16216216216216217</c:v>
                </c:pt>
                <c:pt idx="5">
                  <c:v>0</c:v>
                </c:pt>
                <c:pt idx="6">
                  <c:v>0</c:v>
                </c:pt>
              </c:numCache>
            </c:numRef>
          </c:val>
          <c:smooth val="0"/>
          <c:extLst>
            <c:ext xmlns:c16="http://schemas.microsoft.com/office/drawing/2014/chart" uri="{C3380CC4-5D6E-409C-BE32-E72D297353CC}">
              <c16:uniqueId val="{00000007-DEF3-4044-85AE-5AA27FAF55A7}"/>
            </c:ext>
          </c:extLst>
        </c:ser>
        <c:ser>
          <c:idx val="8"/>
          <c:order val="8"/>
          <c:tx>
            <c:strRef>
              <c:f>aTPO!$AQ$3:$AQ$4</c:f>
              <c:strCache>
                <c:ptCount val="2"/>
                <c:pt idx="0">
                  <c:v>9</c:v>
                </c:pt>
                <c:pt idx="1">
                  <c:v> 3.2 </c:v>
                </c:pt>
              </c:strCache>
            </c:strRef>
          </c:tx>
          <c:spPr>
            <a:ln w="28575">
              <a:noFill/>
            </a:ln>
          </c:spPr>
          <c:cat>
            <c:strRef>
              <c:f>aTPO!$AH$5:$AH$11</c:f>
              <c:strCache>
                <c:ptCount val="5"/>
                <c:pt idx="0">
                  <c:v>Tid 1</c:v>
                </c:pt>
                <c:pt idx="1">
                  <c:v>Tid 2</c:v>
                </c:pt>
                <c:pt idx="2">
                  <c:v>Tid 3</c:v>
                </c:pt>
                <c:pt idx="3">
                  <c:v>Tid 4</c:v>
                </c:pt>
                <c:pt idx="4">
                  <c:v>Tid 5</c:v>
                </c:pt>
              </c:strCache>
            </c:strRef>
          </c:cat>
          <c:val>
            <c:numRef>
              <c:f>aTPO!$AQ$5:$AQ$11</c:f>
              <c:numCache>
                <c:formatCode>0%</c:formatCode>
                <c:ptCount val="7"/>
                <c:pt idx="0">
                  <c:v>-9.3750000000000111E-2</c:v>
                </c:pt>
                <c:pt idx="1">
                  <c:v>0</c:v>
                </c:pt>
                <c:pt idx="2">
                  <c:v>0</c:v>
                </c:pt>
                <c:pt idx="3">
                  <c:v>-0.15625</c:v>
                </c:pt>
                <c:pt idx="4">
                  <c:v>-0.1875</c:v>
                </c:pt>
                <c:pt idx="5">
                  <c:v>0</c:v>
                </c:pt>
                <c:pt idx="6">
                  <c:v>0</c:v>
                </c:pt>
              </c:numCache>
            </c:numRef>
          </c:val>
          <c:smooth val="0"/>
          <c:extLst>
            <c:ext xmlns:c16="http://schemas.microsoft.com/office/drawing/2014/chart" uri="{C3380CC4-5D6E-409C-BE32-E72D297353CC}">
              <c16:uniqueId val="{00000008-DEF3-4044-85AE-5AA27FAF55A7}"/>
            </c:ext>
          </c:extLst>
        </c:ser>
        <c:ser>
          <c:idx val="9"/>
          <c:order val="9"/>
          <c:tx>
            <c:strRef>
              <c:f>aTPO!$AR$3:$AR$4</c:f>
              <c:strCache>
                <c:ptCount val="2"/>
                <c:pt idx="0">
                  <c:v>10</c:v>
                </c:pt>
                <c:pt idx="1">
                  <c:v> 3.7 </c:v>
                </c:pt>
              </c:strCache>
            </c:strRef>
          </c:tx>
          <c:spPr>
            <a:ln w="28575">
              <a:noFill/>
            </a:ln>
          </c:spPr>
          <c:cat>
            <c:strRef>
              <c:f>aTPO!$AH$5:$AH$11</c:f>
              <c:strCache>
                <c:ptCount val="5"/>
                <c:pt idx="0">
                  <c:v>Tid 1</c:v>
                </c:pt>
                <c:pt idx="1">
                  <c:v>Tid 2</c:v>
                </c:pt>
                <c:pt idx="2">
                  <c:v>Tid 3</c:v>
                </c:pt>
                <c:pt idx="3">
                  <c:v>Tid 4</c:v>
                </c:pt>
                <c:pt idx="4">
                  <c:v>Tid 5</c:v>
                </c:pt>
              </c:strCache>
            </c:strRef>
          </c:cat>
          <c:val>
            <c:numRef>
              <c:f>aTPO!$AR$5:$AR$11</c:f>
              <c:numCache>
                <c:formatCode>0%</c:formatCode>
                <c:ptCount val="7"/>
                <c:pt idx="0">
                  <c:v>-5.4054054054054057E-2</c:v>
                </c:pt>
                <c:pt idx="1">
                  <c:v>0.10810810810810789</c:v>
                </c:pt>
                <c:pt idx="2">
                  <c:v>5.4054054054053946E-2</c:v>
                </c:pt>
                <c:pt idx="3">
                  <c:v>-0.16216216216216217</c:v>
                </c:pt>
                <c:pt idx="4">
                  <c:v>-0.16216216216216217</c:v>
                </c:pt>
                <c:pt idx="5">
                  <c:v>0</c:v>
                </c:pt>
                <c:pt idx="6">
                  <c:v>0</c:v>
                </c:pt>
              </c:numCache>
            </c:numRef>
          </c:val>
          <c:smooth val="0"/>
          <c:extLst>
            <c:ext xmlns:c16="http://schemas.microsoft.com/office/drawing/2014/chart" uri="{C3380CC4-5D6E-409C-BE32-E72D297353CC}">
              <c16:uniqueId val="{00000009-DEF3-4044-85AE-5AA27FAF55A7}"/>
            </c:ext>
          </c:extLst>
        </c:ser>
        <c:ser>
          <c:idx val="10"/>
          <c:order val="10"/>
          <c:tx>
            <c:strRef>
              <c:f>aTPO!$AS$3:$AS$4</c:f>
              <c:strCache>
                <c:ptCount val="2"/>
                <c:pt idx="0">
                  <c:v>11</c:v>
                </c:pt>
                <c:pt idx="1">
                  <c:v> 3.2 </c:v>
                </c:pt>
              </c:strCache>
            </c:strRef>
          </c:tx>
          <c:spPr>
            <a:ln w="28575">
              <a:noFill/>
            </a:ln>
          </c:spPr>
          <c:cat>
            <c:strRef>
              <c:f>aTPO!$AH$5:$AH$11</c:f>
              <c:strCache>
                <c:ptCount val="5"/>
                <c:pt idx="0">
                  <c:v>Tid 1</c:v>
                </c:pt>
                <c:pt idx="1">
                  <c:v>Tid 2</c:v>
                </c:pt>
                <c:pt idx="2">
                  <c:v>Tid 3</c:v>
                </c:pt>
                <c:pt idx="3">
                  <c:v>Tid 4</c:v>
                </c:pt>
                <c:pt idx="4">
                  <c:v>Tid 5</c:v>
                </c:pt>
              </c:strCache>
            </c:strRef>
          </c:cat>
          <c:val>
            <c:numRef>
              <c:f>aTPO!$AS$5:$AS$11</c:f>
              <c:numCache>
                <c:formatCode>0%</c:formatCode>
                <c:ptCount val="7"/>
                <c:pt idx="0">
                  <c:v>-9.3750000000000111E-2</c:v>
                </c:pt>
                <c:pt idx="1">
                  <c:v>0</c:v>
                </c:pt>
                <c:pt idx="2">
                  <c:v>0</c:v>
                </c:pt>
                <c:pt idx="3">
                  <c:v>-0.15625</c:v>
                </c:pt>
                <c:pt idx="4">
                  <c:v>-0.1875</c:v>
                </c:pt>
                <c:pt idx="5">
                  <c:v>0</c:v>
                </c:pt>
                <c:pt idx="6">
                  <c:v>0</c:v>
                </c:pt>
              </c:numCache>
            </c:numRef>
          </c:val>
          <c:smooth val="0"/>
          <c:extLst>
            <c:ext xmlns:c16="http://schemas.microsoft.com/office/drawing/2014/chart" uri="{C3380CC4-5D6E-409C-BE32-E72D297353CC}">
              <c16:uniqueId val="{0000000A-DEF3-4044-85AE-5AA27FAF55A7}"/>
            </c:ext>
          </c:extLst>
        </c:ser>
        <c:ser>
          <c:idx val="11"/>
          <c:order val="11"/>
          <c:tx>
            <c:strRef>
              <c:f>aTPO!$AT$3:$AT$4</c:f>
              <c:strCache>
                <c:ptCount val="2"/>
                <c:pt idx="0">
                  <c:v>12</c:v>
                </c:pt>
                <c:pt idx="1">
                  <c:v> 30.5 </c:v>
                </c:pt>
              </c:strCache>
            </c:strRef>
          </c:tx>
          <c:spPr>
            <a:ln w="28575">
              <a:noFill/>
            </a:ln>
          </c:spPr>
          <c:cat>
            <c:strRef>
              <c:f>aTPO!$AH$5:$AH$11</c:f>
              <c:strCache>
                <c:ptCount val="5"/>
                <c:pt idx="0">
                  <c:v>Tid 1</c:v>
                </c:pt>
                <c:pt idx="1">
                  <c:v>Tid 2</c:v>
                </c:pt>
                <c:pt idx="2">
                  <c:v>Tid 3</c:v>
                </c:pt>
                <c:pt idx="3">
                  <c:v>Tid 4</c:v>
                </c:pt>
                <c:pt idx="4">
                  <c:v>Tid 5</c:v>
                </c:pt>
              </c:strCache>
            </c:strRef>
          </c:cat>
          <c:val>
            <c:numRef>
              <c:f>aTPO!$AT$5:$AT$11</c:f>
              <c:numCache>
                <c:formatCode>0%</c:formatCode>
                <c:ptCount val="7"/>
                <c:pt idx="0">
                  <c:v>-1.3114754098360604E-2</c:v>
                </c:pt>
                <c:pt idx="1">
                  <c:v>9.8360655737705915E-3</c:v>
                </c:pt>
                <c:pt idx="2">
                  <c:v>2.2950819672131084E-2</c:v>
                </c:pt>
                <c:pt idx="3">
                  <c:v>-2.9508196721311442E-2</c:v>
                </c:pt>
                <c:pt idx="4">
                  <c:v>-3.6065573770491799E-2</c:v>
                </c:pt>
                <c:pt idx="5">
                  <c:v>0</c:v>
                </c:pt>
                <c:pt idx="6">
                  <c:v>0</c:v>
                </c:pt>
              </c:numCache>
            </c:numRef>
          </c:val>
          <c:smooth val="0"/>
          <c:extLst>
            <c:ext xmlns:c16="http://schemas.microsoft.com/office/drawing/2014/chart" uri="{C3380CC4-5D6E-409C-BE32-E72D297353CC}">
              <c16:uniqueId val="{0000000B-DEF3-4044-85AE-5AA27FAF55A7}"/>
            </c:ext>
          </c:extLst>
        </c:ser>
        <c:ser>
          <c:idx val="12"/>
          <c:order val="12"/>
          <c:tx>
            <c:strRef>
              <c:f>aTPO!$AU$3:$AU$4</c:f>
              <c:strCache>
                <c:ptCount val="2"/>
                <c:pt idx="0">
                  <c:v>13</c:v>
                </c:pt>
                <c:pt idx="1">
                  <c:v> 2.7 </c:v>
                </c:pt>
              </c:strCache>
            </c:strRef>
          </c:tx>
          <c:spPr>
            <a:ln w="28575">
              <a:noFill/>
            </a:ln>
          </c:spPr>
          <c:cat>
            <c:strRef>
              <c:f>aTPO!$AH$5:$AH$11</c:f>
              <c:strCache>
                <c:ptCount val="5"/>
                <c:pt idx="0">
                  <c:v>Tid 1</c:v>
                </c:pt>
                <c:pt idx="1">
                  <c:v>Tid 2</c:v>
                </c:pt>
                <c:pt idx="2">
                  <c:v>Tid 3</c:v>
                </c:pt>
                <c:pt idx="3">
                  <c:v>Tid 4</c:v>
                </c:pt>
                <c:pt idx="4">
                  <c:v>Tid 5</c:v>
                </c:pt>
              </c:strCache>
            </c:strRef>
          </c:cat>
          <c:val>
            <c:numRef>
              <c:f>aTPO!$AU$5:$AU$11</c:f>
              <c:numCache>
                <c:formatCode>0%</c:formatCode>
                <c:ptCount val="7"/>
                <c:pt idx="0">
                  <c:v>7.4074074074073959E-2</c:v>
                </c:pt>
                <c:pt idx="1">
                  <c:v>0.2222222222222221</c:v>
                </c:pt>
                <c:pt idx="2">
                  <c:v>0</c:v>
                </c:pt>
                <c:pt idx="3">
                  <c:v>0</c:v>
                </c:pt>
                <c:pt idx="4">
                  <c:v>0.11111111111111094</c:v>
                </c:pt>
                <c:pt idx="5">
                  <c:v>0</c:v>
                </c:pt>
                <c:pt idx="6">
                  <c:v>0</c:v>
                </c:pt>
              </c:numCache>
            </c:numRef>
          </c:val>
          <c:smooth val="0"/>
          <c:extLst>
            <c:ext xmlns:c16="http://schemas.microsoft.com/office/drawing/2014/chart" uri="{C3380CC4-5D6E-409C-BE32-E72D297353CC}">
              <c16:uniqueId val="{0000000C-DEF3-4044-85AE-5AA27FAF55A7}"/>
            </c:ext>
          </c:extLst>
        </c:ser>
        <c:ser>
          <c:idx val="13"/>
          <c:order val="13"/>
          <c:tx>
            <c:strRef>
              <c:f>aTPO!$AV$3:$AV$4</c:f>
              <c:strCache>
                <c:ptCount val="2"/>
                <c:pt idx="0">
                  <c:v>14</c:v>
                </c:pt>
                <c:pt idx="1">
                  <c:v> 2.3 </c:v>
                </c:pt>
              </c:strCache>
            </c:strRef>
          </c:tx>
          <c:spPr>
            <a:ln w="28575">
              <a:noFill/>
            </a:ln>
          </c:spPr>
          <c:cat>
            <c:strRef>
              <c:f>aTPO!$AH$5:$AH$11</c:f>
              <c:strCache>
                <c:ptCount val="5"/>
                <c:pt idx="0">
                  <c:v>Tid 1</c:v>
                </c:pt>
                <c:pt idx="1">
                  <c:v>Tid 2</c:v>
                </c:pt>
                <c:pt idx="2">
                  <c:v>Tid 3</c:v>
                </c:pt>
                <c:pt idx="3">
                  <c:v>Tid 4</c:v>
                </c:pt>
                <c:pt idx="4">
                  <c:v>Tid 5</c:v>
                </c:pt>
              </c:strCache>
            </c:strRef>
          </c:cat>
          <c:val>
            <c:numRef>
              <c:f>aTPO!$AV$5:$AV$11</c:f>
              <c:numCache>
                <c:formatCode>0%</c:formatCode>
                <c:ptCount val="7"/>
                <c:pt idx="0">
                  <c:v>0.13043478260869579</c:v>
                </c:pt>
                <c:pt idx="1">
                  <c:v>8.6956521739130599E-2</c:v>
                </c:pt>
                <c:pt idx="2">
                  <c:v>0</c:v>
                </c:pt>
                <c:pt idx="3">
                  <c:v>-8.6956521739130377E-2</c:v>
                </c:pt>
                <c:pt idx="4">
                  <c:v>8.6956521739130599E-2</c:v>
                </c:pt>
                <c:pt idx="5">
                  <c:v>0</c:v>
                </c:pt>
                <c:pt idx="6">
                  <c:v>0</c:v>
                </c:pt>
              </c:numCache>
            </c:numRef>
          </c:val>
          <c:smooth val="0"/>
          <c:extLst>
            <c:ext xmlns:c16="http://schemas.microsoft.com/office/drawing/2014/chart" uri="{C3380CC4-5D6E-409C-BE32-E72D297353CC}">
              <c16:uniqueId val="{0000000D-DEF3-4044-85AE-5AA27FAF55A7}"/>
            </c:ext>
          </c:extLst>
        </c:ser>
        <c:ser>
          <c:idx val="14"/>
          <c:order val="14"/>
          <c:tx>
            <c:strRef>
              <c:f>aTPO!$AW$3:$AW$4</c:f>
              <c:strCache>
                <c:ptCount val="2"/>
                <c:pt idx="0">
                  <c:v>15</c:v>
                </c:pt>
                <c:pt idx="1">
                  <c:v> 7.3 </c:v>
                </c:pt>
              </c:strCache>
            </c:strRef>
          </c:tx>
          <c:spPr>
            <a:ln w="28575">
              <a:noFill/>
            </a:ln>
          </c:spPr>
          <c:cat>
            <c:strRef>
              <c:f>aTPO!$AH$5:$AH$11</c:f>
              <c:strCache>
                <c:ptCount val="5"/>
                <c:pt idx="0">
                  <c:v>Tid 1</c:v>
                </c:pt>
                <c:pt idx="1">
                  <c:v>Tid 2</c:v>
                </c:pt>
                <c:pt idx="2">
                  <c:v>Tid 3</c:v>
                </c:pt>
                <c:pt idx="3">
                  <c:v>Tid 4</c:v>
                </c:pt>
                <c:pt idx="4">
                  <c:v>Tid 5</c:v>
                </c:pt>
              </c:strCache>
            </c:strRef>
          </c:cat>
          <c:val>
            <c:numRef>
              <c:f>aTPO!$AW$5:$AW$11</c:f>
              <c:numCache>
                <c:formatCode>0%</c:formatCode>
                <c:ptCount val="7"/>
                <c:pt idx="0">
                  <c:v>8.2191780821917915E-2</c:v>
                </c:pt>
                <c:pt idx="1">
                  <c:v>4.1095890410958846E-2</c:v>
                </c:pt>
                <c:pt idx="2">
                  <c:v>5.4794520547945202E-2</c:v>
                </c:pt>
                <c:pt idx="3">
                  <c:v>6.8493150684931559E-2</c:v>
                </c:pt>
                <c:pt idx="4">
                  <c:v>6.8493150684931559E-2</c:v>
                </c:pt>
                <c:pt idx="5">
                  <c:v>0</c:v>
                </c:pt>
                <c:pt idx="6">
                  <c:v>0</c:v>
                </c:pt>
              </c:numCache>
            </c:numRef>
          </c:val>
          <c:smooth val="0"/>
          <c:extLst>
            <c:ext xmlns:c16="http://schemas.microsoft.com/office/drawing/2014/chart" uri="{C3380CC4-5D6E-409C-BE32-E72D297353CC}">
              <c16:uniqueId val="{0000000E-DEF3-4044-85AE-5AA27FAF55A7}"/>
            </c:ext>
          </c:extLst>
        </c:ser>
        <c:ser>
          <c:idx val="15"/>
          <c:order val="15"/>
          <c:tx>
            <c:strRef>
              <c:f>aTPO!$AX$3:$AX$4</c:f>
              <c:strCache>
                <c:ptCount val="2"/>
                <c:pt idx="0">
                  <c:v>16</c:v>
                </c:pt>
                <c:pt idx="1">
                  <c:v> 15.8 </c:v>
                </c:pt>
              </c:strCache>
            </c:strRef>
          </c:tx>
          <c:spPr>
            <a:ln w="28575">
              <a:noFill/>
            </a:ln>
          </c:spPr>
          <c:cat>
            <c:strRef>
              <c:f>aTPO!$AH$5:$AH$11</c:f>
              <c:strCache>
                <c:ptCount val="5"/>
                <c:pt idx="0">
                  <c:v>Tid 1</c:v>
                </c:pt>
                <c:pt idx="1">
                  <c:v>Tid 2</c:v>
                </c:pt>
                <c:pt idx="2">
                  <c:v>Tid 3</c:v>
                </c:pt>
                <c:pt idx="3">
                  <c:v>Tid 4</c:v>
                </c:pt>
                <c:pt idx="4">
                  <c:v>Tid 5</c:v>
                </c:pt>
              </c:strCache>
            </c:strRef>
          </c:cat>
          <c:val>
            <c:numRef>
              <c:f>aTPO!$AX$5:$AX$11</c:f>
              <c:numCache>
                <c:formatCode>0%</c:formatCode>
                <c:ptCount val="7"/>
                <c:pt idx="0">
                  <c:v>1.8987341772152E-2</c:v>
                </c:pt>
                <c:pt idx="1">
                  <c:v>-6.3291139240507777E-3</c:v>
                </c:pt>
                <c:pt idx="2">
                  <c:v>6.3291139240506222E-2</c:v>
                </c:pt>
                <c:pt idx="3">
                  <c:v>-6.3291139240507777E-3</c:v>
                </c:pt>
                <c:pt idx="4">
                  <c:v>0.10759493670886067</c:v>
                </c:pt>
                <c:pt idx="5">
                  <c:v>0</c:v>
                </c:pt>
                <c:pt idx="6">
                  <c:v>0</c:v>
                </c:pt>
              </c:numCache>
            </c:numRef>
          </c:val>
          <c:smooth val="0"/>
          <c:extLst>
            <c:ext xmlns:c16="http://schemas.microsoft.com/office/drawing/2014/chart" uri="{C3380CC4-5D6E-409C-BE32-E72D297353CC}">
              <c16:uniqueId val="{0000000F-DEF3-4044-85AE-5AA27FAF55A7}"/>
            </c:ext>
          </c:extLst>
        </c:ser>
        <c:ser>
          <c:idx val="16"/>
          <c:order val="16"/>
          <c:tx>
            <c:strRef>
              <c:f>aTPO!$AY$3:$AY$4</c:f>
              <c:strCache>
                <c:ptCount val="2"/>
                <c:pt idx="0">
                  <c:v>17</c:v>
                </c:pt>
                <c:pt idx="1">
                  <c:v> 30.6 </c:v>
                </c:pt>
              </c:strCache>
            </c:strRef>
          </c:tx>
          <c:spPr>
            <a:ln w="28575">
              <a:noFill/>
            </a:ln>
          </c:spPr>
          <c:cat>
            <c:strRef>
              <c:f>aTPO!$AH$5:$AH$11</c:f>
              <c:strCache>
                <c:ptCount val="5"/>
                <c:pt idx="0">
                  <c:v>Tid 1</c:v>
                </c:pt>
                <c:pt idx="1">
                  <c:v>Tid 2</c:v>
                </c:pt>
                <c:pt idx="2">
                  <c:v>Tid 3</c:v>
                </c:pt>
                <c:pt idx="3">
                  <c:v>Tid 4</c:v>
                </c:pt>
                <c:pt idx="4">
                  <c:v>Tid 5</c:v>
                </c:pt>
              </c:strCache>
            </c:strRef>
          </c:cat>
          <c:val>
            <c:numRef>
              <c:f>aTPO!$AY$5:$AY$11</c:f>
              <c:numCache>
                <c:formatCode>0%</c:formatCode>
                <c:ptCount val="7"/>
                <c:pt idx="0">
                  <c:v>0.11111111111111116</c:v>
                </c:pt>
                <c:pt idx="1">
                  <c:v>-3.5947712418300748E-2</c:v>
                </c:pt>
                <c:pt idx="2">
                  <c:v>2.614379084967311E-2</c:v>
                </c:pt>
                <c:pt idx="3">
                  <c:v>1.6339869281045694E-2</c:v>
                </c:pt>
                <c:pt idx="4">
                  <c:v>0.10130718954248374</c:v>
                </c:pt>
                <c:pt idx="5">
                  <c:v>0</c:v>
                </c:pt>
                <c:pt idx="6">
                  <c:v>0</c:v>
                </c:pt>
              </c:numCache>
            </c:numRef>
          </c:val>
          <c:smooth val="0"/>
          <c:extLst>
            <c:ext xmlns:c16="http://schemas.microsoft.com/office/drawing/2014/chart" uri="{C3380CC4-5D6E-409C-BE32-E72D297353CC}">
              <c16:uniqueId val="{00000010-DEF3-4044-85AE-5AA27FAF55A7}"/>
            </c:ext>
          </c:extLst>
        </c:ser>
        <c:ser>
          <c:idx val="17"/>
          <c:order val="17"/>
          <c:tx>
            <c:strRef>
              <c:f>aTPO!$AZ$3:$AZ$4</c:f>
              <c:strCache>
                <c:ptCount val="2"/>
                <c:pt idx="0">
                  <c:v>18</c:v>
                </c:pt>
                <c:pt idx="1">
                  <c:v> 17.8 </c:v>
                </c:pt>
              </c:strCache>
            </c:strRef>
          </c:tx>
          <c:spPr>
            <a:ln w="28575">
              <a:noFill/>
            </a:ln>
          </c:spPr>
          <c:cat>
            <c:strRef>
              <c:f>aTPO!$AH$5:$AH$11</c:f>
              <c:strCache>
                <c:ptCount val="5"/>
                <c:pt idx="0">
                  <c:v>Tid 1</c:v>
                </c:pt>
                <c:pt idx="1">
                  <c:v>Tid 2</c:v>
                </c:pt>
                <c:pt idx="2">
                  <c:v>Tid 3</c:v>
                </c:pt>
                <c:pt idx="3">
                  <c:v>Tid 4</c:v>
                </c:pt>
                <c:pt idx="4">
                  <c:v>Tid 5</c:v>
                </c:pt>
              </c:strCache>
            </c:strRef>
          </c:cat>
          <c:val>
            <c:numRef>
              <c:f>aTPO!$AZ$5:$AZ$11</c:f>
              <c:numCache>
                <c:formatCode>0%</c:formatCode>
                <c:ptCount val="7"/>
                <c:pt idx="0">
                  <c:v>-6.1797752808988804E-2</c:v>
                </c:pt>
                <c:pt idx="1">
                  <c:v>-4.49438202247191E-2</c:v>
                </c:pt>
                <c:pt idx="2">
                  <c:v>-1.1235955056179692E-2</c:v>
                </c:pt>
                <c:pt idx="3">
                  <c:v>3.3707865168539186E-2</c:v>
                </c:pt>
                <c:pt idx="4">
                  <c:v>2.2471910112359383E-2</c:v>
                </c:pt>
                <c:pt idx="5">
                  <c:v>0</c:v>
                </c:pt>
                <c:pt idx="6">
                  <c:v>0</c:v>
                </c:pt>
              </c:numCache>
            </c:numRef>
          </c:val>
          <c:smooth val="0"/>
          <c:extLst>
            <c:ext xmlns:c16="http://schemas.microsoft.com/office/drawing/2014/chart" uri="{C3380CC4-5D6E-409C-BE32-E72D297353CC}">
              <c16:uniqueId val="{00000011-DEF3-4044-85AE-5AA27FAF55A7}"/>
            </c:ext>
          </c:extLst>
        </c:ser>
        <c:ser>
          <c:idx val="18"/>
          <c:order val="18"/>
          <c:tx>
            <c:strRef>
              <c:f>aTPO!$BA$3:$BA$4</c:f>
              <c:strCache>
                <c:ptCount val="2"/>
                <c:pt idx="0">
                  <c:v>19</c:v>
                </c:pt>
                <c:pt idx="1">
                  <c:v> 115.7 </c:v>
                </c:pt>
              </c:strCache>
            </c:strRef>
          </c:tx>
          <c:spPr>
            <a:ln w="28575">
              <a:noFill/>
            </a:ln>
          </c:spPr>
          <c:cat>
            <c:strRef>
              <c:f>aTPO!$AH$5:$AH$11</c:f>
              <c:strCache>
                <c:ptCount val="5"/>
                <c:pt idx="0">
                  <c:v>Tid 1</c:v>
                </c:pt>
                <c:pt idx="1">
                  <c:v>Tid 2</c:v>
                </c:pt>
                <c:pt idx="2">
                  <c:v>Tid 3</c:v>
                </c:pt>
                <c:pt idx="3">
                  <c:v>Tid 4</c:v>
                </c:pt>
                <c:pt idx="4">
                  <c:v>Tid 5</c:v>
                </c:pt>
              </c:strCache>
            </c:strRef>
          </c:cat>
          <c:val>
            <c:numRef>
              <c:f>aTPO!$BA$5:$BA$11</c:f>
              <c:numCache>
                <c:formatCode>0%</c:formatCode>
                <c:ptCount val="7"/>
                <c:pt idx="0">
                  <c:v>-2.6793431287813418E-2</c:v>
                </c:pt>
                <c:pt idx="1">
                  <c:v>1.4693171996542853E-2</c:v>
                </c:pt>
                <c:pt idx="2">
                  <c:v>3.3707865168539186E-2</c:v>
                </c:pt>
                <c:pt idx="3">
                  <c:v>-2.5929127052721768E-3</c:v>
                </c:pt>
                <c:pt idx="4">
                  <c:v>-2.2471910112359605E-2</c:v>
                </c:pt>
                <c:pt idx="5">
                  <c:v>0</c:v>
                </c:pt>
                <c:pt idx="6">
                  <c:v>0</c:v>
                </c:pt>
              </c:numCache>
            </c:numRef>
          </c:val>
          <c:smooth val="0"/>
          <c:extLst>
            <c:ext xmlns:c16="http://schemas.microsoft.com/office/drawing/2014/chart" uri="{C3380CC4-5D6E-409C-BE32-E72D297353CC}">
              <c16:uniqueId val="{00000012-DEF3-4044-85AE-5AA27FAF55A7}"/>
            </c:ext>
          </c:extLst>
        </c:ser>
        <c:ser>
          <c:idx val="19"/>
          <c:order val="19"/>
          <c:tx>
            <c:strRef>
              <c:f>aTPO!$BB$3:$BB$4</c:f>
              <c:strCache>
                <c:ptCount val="2"/>
                <c:pt idx="0">
                  <c:v>20</c:v>
                </c:pt>
                <c:pt idx="1">
                  <c:v> -   </c:v>
                </c:pt>
              </c:strCache>
            </c:strRef>
          </c:tx>
          <c:spPr>
            <a:ln w="28575">
              <a:noFill/>
            </a:ln>
          </c:spPr>
          <c:cat>
            <c:strRef>
              <c:f>aTPO!$AH$5:$AH$11</c:f>
              <c:strCache>
                <c:ptCount val="5"/>
                <c:pt idx="0">
                  <c:v>Tid 1</c:v>
                </c:pt>
                <c:pt idx="1">
                  <c:v>Tid 2</c:v>
                </c:pt>
                <c:pt idx="2">
                  <c:v>Tid 3</c:v>
                </c:pt>
                <c:pt idx="3">
                  <c:v>Tid 4</c:v>
                </c:pt>
                <c:pt idx="4">
                  <c:v>Tid 5</c:v>
                </c:pt>
              </c:strCache>
            </c:strRef>
          </c:cat>
          <c:val>
            <c:numRef>
              <c:f>aTPO!$BB$5:$BB$11</c:f>
              <c:numCache>
                <c:formatCode>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13-DEF3-4044-85AE-5AA27FAF55A7}"/>
            </c:ext>
          </c:extLst>
        </c:ser>
        <c:ser>
          <c:idx val="20"/>
          <c:order val="20"/>
          <c:tx>
            <c:strRef>
              <c:f>aTPO!$BC$3:$BC$4</c:f>
              <c:strCache>
                <c:ptCount val="2"/>
                <c:pt idx="0">
                  <c:v>TEa</c:v>
                </c:pt>
              </c:strCache>
            </c:strRef>
          </c:tx>
          <c:spPr>
            <a:ln w="28575">
              <a:solidFill>
                <a:schemeClr val="accent2">
                  <a:lumMod val="60000"/>
                  <a:lumOff val="40000"/>
                </a:schemeClr>
              </a:solidFill>
            </a:ln>
          </c:spPr>
          <c:marker>
            <c:symbol val="none"/>
          </c:marker>
          <c:cat>
            <c:strRef>
              <c:f>aTPO!$AH$5:$AH$11</c:f>
              <c:strCache>
                <c:ptCount val="5"/>
                <c:pt idx="0">
                  <c:v>Tid 1</c:v>
                </c:pt>
                <c:pt idx="1">
                  <c:v>Tid 2</c:v>
                </c:pt>
                <c:pt idx="2">
                  <c:v>Tid 3</c:v>
                </c:pt>
                <c:pt idx="3">
                  <c:v>Tid 4</c:v>
                </c:pt>
                <c:pt idx="4">
                  <c:v>Tid 5</c:v>
                </c:pt>
              </c:strCache>
            </c:strRef>
          </c:cat>
          <c:val>
            <c:numRef>
              <c:f>aTPO!$BC$5:$BC$11</c:f>
              <c:numCache>
                <c:formatCode>0%</c:formatCode>
                <c:ptCount val="7"/>
                <c:pt idx="0">
                  <c:v>0.46300000000000002</c:v>
                </c:pt>
                <c:pt idx="1">
                  <c:v>0.46300000000000002</c:v>
                </c:pt>
                <c:pt idx="2">
                  <c:v>0.46300000000000002</c:v>
                </c:pt>
                <c:pt idx="3">
                  <c:v>0.46300000000000002</c:v>
                </c:pt>
                <c:pt idx="4">
                  <c:v>0.46300000000000002</c:v>
                </c:pt>
                <c:pt idx="5">
                  <c:v>0</c:v>
                </c:pt>
                <c:pt idx="6">
                  <c:v>0</c:v>
                </c:pt>
              </c:numCache>
            </c:numRef>
          </c:val>
          <c:smooth val="0"/>
          <c:extLst>
            <c:ext xmlns:c16="http://schemas.microsoft.com/office/drawing/2014/chart" uri="{C3380CC4-5D6E-409C-BE32-E72D297353CC}">
              <c16:uniqueId val="{00000014-DEF3-4044-85AE-5AA27FAF55A7}"/>
            </c:ext>
          </c:extLst>
        </c:ser>
        <c:ser>
          <c:idx val="21"/>
          <c:order val="21"/>
          <c:tx>
            <c:strRef>
              <c:f>aTPO!$BD$3:$BD$4</c:f>
              <c:strCache>
                <c:ptCount val="2"/>
                <c:pt idx="0">
                  <c:v>B</c:v>
                </c:pt>
              </c:strCache>
            </c:strRef>
          </c:tx>
          <c:spPr>
            <a:ln w="28575">
              <a:solidFill>
                <a:schemeClr val="accent1"/>
              </a:solidFill>
            </a:ln>
          </c:spPr>
          <c:marker>
            <c:symbol val="none"/>
          </c:marker>
          <c:cat>
            <c:strRef>
              <c:f>aTPO!$AH$5:$AH$11</c:f>
              <c:strCache>
                <c:ptCount val="5"/>
                <c:pt idx="0">
                  <c:v>Tid 1</c:v>
                </c:pt>
                <c:pt idx="1">
                  <c:v>Tid 2</c:v>
                </c:pt>
                <c:pt idx="2">
                  <c:v>Tid 3</c:v>
                </c:pt>
                <c:pt idx="3">
                  <c:v>Tid 4</c:v>
                </c:pt>
                <c:pt idx="4">
                  <c:v>Tid 5</c:v>
                </c:pt>
              </c:strCache>
            </c:strRef>
          </c:cat>
          <c:val>
            <c:numRef>
              <c:f>aTPO!$BD$5:$BD$11</c:f>
              <c:numCache>
                <c:formatCode>0%</c:formatCode>
                <c:ptCount val="7"/>
                <c:pt idx="0">
                  <c:v>0.36899999999999999</c:v>
                </c:pt>
                <c:pt idx="1">
                  <c:v>0.36899999999999999</c:v>
                </c:pt>
                <c:pt idx="2">
                  <c:v>0.36899999999999999</c:v>
                </c:pt>
                <c:pt idx="3">
                  <c:v>0.36899999999999999</c:v>
                </c:pt>
                <c:pt idx="4">
                  <c:v>0.36899999999999999</c:v>
                </c:pt>
                <c:pt idx="5">
                  <c:v>0</c:v>
                </c:pt>
                <c:pt idx="6">
                  <c:v>0</c:v>
                </c:pt>
              </c:numCache>
            </c:numRef>
          </c:val>
          <c:smooth val="0"/>
          <c:extLst>
            <c:ext xmlns:c16="http://schemas.microsoft.com/office/drawing/2014/chart" uri="{C3380CC4-5D6E-409C-BE32-E72D297353CC}">
              <c16:uniqueId val="{00000015-DEF3-4044-85AE-5AA27FAF55A7}"/>
            </c:ext>
          </c:extLst>
        </c:ser>
        <c:ser>
          <c:idx val="22"/>
          <c:order val="22"/>
          <c:tx>
            <c:strRef>
              <c:f>aTPO!$BE$3:$BE$4</c:f>
              <c:strCache>
                <c:ptCount val="2"/>
                <c:pt idx="0">
                  <c:v>-B</c:v>
                </c:pt>
              </c:strCache>
            </c:strRef>
          </c:tx>
          <c:spPr>
            <a:ln w="28575">
              <a:solidFill>
                <a:srgbClr val="4F81BD"/>
              </a:solidFill>
            </a:ln>
          </c:spPr>
          <c:marker>
            <c:symbol val="none"/>
          </c:marker>
          <c:cat>
            <c:strRef>
              <c:f>aTPO!$AH$5:$AH$11</c:f>
              <c:strCache>
                <c:ptCount val="5"/>
                <c:pt idx="0">
                  <c:v>Tid 1</c:v>
                </c:pt>
                <c:pt idx="1">
                  <c:v>Tid 2</c:v>
                </c:pt>
                <c:pt idx="2">
                  <c:v>Tid 3</c:v>
                </c:pt>
                <c:pt idx="3">
                  <c:v>Tid 4</c:v>
                </c:pt>
                <c:pt idx="4">
                  <c:v>Tid 5</c:v>
                </c:pt>
              </c:strCache>
            </c:strRef>
          </c:cat>
          <c:val>
            <c:numRef>
              <c:f>aTPO!$BE$5:$BE$11</c:f>
              <c:numCache>
                <c:formatCode>0%</c:formatCode>
                <c:ptCount val="7"/>
                <c:pt idx="0">
                  <c:v>-0.36899999999999999</c:v>
                </c:pt>
                <c:pt idx="1">
                  <c:v>-0.36899999999999999</c:v>
                </c:pt>
                <c:pt idx="2">
                  <c:v>-0.36899999999999999</c:v>
                </c:pt>
                <c:pt idx="3">
                  <c:v>-0.36899999999999999</c:v>
                </c:pt>
                <c:pt idx="4">
                  <c:v>-0.36899999999999999</c:v>
                </c:pt>
                <c:pt idx="5">
                  <c:v>0</c:v>
                </c:pt>
                <c:pt idx="6">
                  <c:v>0</c:v>
                </c:pt>
              </c:numCache>
            </c:numRef>
          </c:val>
          <c:smooth val="0"/>
          <c:extLst>
            <c:ext xmlns:c16="http://schemas.microsoft.com/office/drawing/2014/chart" uri="{C3380CC4-5D6E-409C-BE32-E72D297353CC}">
              <c16:uniqueId val="{00000016-DEF3-4044-85AE-5AA27FAF55A7}"/>
            </c:ext>
          </c:extLst>
        </c:ser>
        <c:ser>
          <c:idx val="23"/>
          <c:order val="23"/>
          <c:tx>
            <c:strRef>
              <c:f>aTPO!$BF$3:$BF$4</c:f>
              <c:strCache>
                <c:ptCount val="2"/>
                <c:pt idx="0">
                  <c:v>-TEa</c:v>
                </c:pt>
              </c:strCache>
            </c:strRef>
          </c:tx>
          <c:spPr>
            <a:ln w="28575">
              <a:solidFill>
                <a:srgbClr val="C0504D">
                  <a:lumMod val="60000"/>
                  <a:lumOff val="40000"/>
                </a:srgbClr>
              </a:solidFill>
            </a:ln>
          </c:spPr>
          <c:marker>
            <c:symbol val="none"/>
          </c:marker>
          <c:cat>
            <c:strRef>
              <c:f>aTPO!$AH$5:$AH$11</c:f>
              <c:strCache>
                <c:ptCount val="5"/>
                <c:pt idx="0">
                  <c:v>Tid 1</c:v>
                </c:pt>
                <c:pt idx="1">
                  <c:v>Tid 2</c:v>
                </c:pt>
                <c:pt idx="2">
                  <c:v>Tid 3</c:v>
                </c:pt>
                <c:pt idx="3">
                  <c:v>Tid 4</c:v>
                </c:pt>
                <c:pt idx="4">
                  <c:v>Tid 5</c:v>
                </c:pt>
              </c:strCache>
            </c:strRef>
          </c:cat>
          <c:val>
            <c:numRef>
              <c:f>aTPO!$BF$5:$BF$11</c:f>
              <c:numCache>
                <c:formatCode>0%</c:formatCode>
                <c:ptCount val="7"/>
                <c:pt idx="0">
                  <c:v>-0.46300000000000002</c:v>
                </c:pt>
                <c:pt idx="1">
                  <c:v>-0.46300000000000002</c:v>
                </c:pt>
                <c:pt idx="2">
                  <c:v>-0.46300000000000002</c:v>
                </c:pt>
                <c:pt idx="3">
                  <c:v>-0.46300000000000002</c:v>
                </c:pt>
                <c:pt idx="4">
                  <c:v>-0.46300000000000002</c:v>
                </c:pt>
                <c:pt idx="5">
                  <c:v>0</c:v>
                </c:pt>
                <c:pt idx="6">
                  <c:v>0</c:v>
                </c:pt>
              </c:numCache>
            </c:numRef>
          </c:val>
          <c:smooth val="0"/>
          <c:extLst>
            <c:ext xmlns:c16="http://schemas.microsoft.com/office/drawing/2014/chart" uri="{C3380CC4-5D6E-409C-BE32-E72D297353CC}">
              <c16:uniqueId val="{00000017-DEF3-4044-85AE-5AA27FAF55A7}"/>
            </c:ext>
          </c:extLst>
        </c:ser>
        <c:ser>
          <c:idx val="24"/>
          <c:order val="24"/>
          <c:tx>
            <c:strRef>
              <c:f>aTPO!$BG$3:$BG$4</c:f>
              <c:strCache>
                <c:ptCount val="2"/>
                <c:pt idx="0">
                  <c:v>M</c:v>
                </c:pt>
              </c:strCache>
            </c:strRef>
          </c:tx>
          <c:spPr>
            <a:ln w="28575">
              <a:noFill/>
            </a:ln>
          </c:spPr>
          <c:marker>
            <c:symbol val="none"/>
          </c:marker>
          <c:errBars>
            <c:errDir val="y"/>
            <c:errBarType val="both"/>
            <c:errValType val="cust"/>
            <c:noEndCap val="0"/>
            <c:plus>
              <c:numRef>
                <c:f>aTPO!$BH$5:$BH$11</c:f>
                <c:numCache>
                  <c:formatCode>General</c:formatCode>
                  <c:ptCount val="7"/>
                  <c:pt idx="0">
                    <c:v>4.2207488003762603E-2</c:v>
                  </c:pt>
                  <c:pt idx="1">
                    <c:v>4.7401525173613797E-2</c:v>
                  </c:pt>
                  <c:pt idx="2">
                    <c:v>3.5630613363101159E-2</c:v>
                  </c:pt>
                  <c:pt idx="3">
                    <c:v>4.4859458223413189E-2</c:v>
                  </c:pt>
                  <c:pt idx="4">
                    <c:v>5.9054610273658138E-2</c:v>
                  </c:pt>
                  <c:pt idx="5">
                    <c:v>0</c:v>
                  </c:pt>
                  <c:pt idx="6">
                    <c:v>0</c:v>
                  </c:pt>
                </c:numCache>
              </c:numRef>
            </c:plus>
            <c:minus>
              <c:numRef>
                <c:f>aTPO!$BH$5:$BH$11</c:f>
                <c:numCache>
                  <c:formatCode>General</c:formatCode>
                  <c:ptCount val="7"/>
                  <c:pt idx="0">
                    <c:v>4.2207488003762603E-2</c:v>
                  </c:pt>
                  <c:pt idx="1">
                    <c:v>4.7401525173613797E-2</c:v>
                  </c:pt>
                  <c:pt idx="2">
                    <c:v>3.5630613363101159E-2</c:v>
                  </c:pt>
                  <c:pt idx="3">
                    <c:v>4.4859458223413189E-2</c:v>
                  </c:pt>
                  <c:pt idx="4">
                    <c:v>5.9054610273658138E-2</c:v>
                  </c:pt>
                  <c:pt idx="5">
                    <c:v>0</c:v>
                  </c:pt>
                  <c:pt idx="6">
                    <c:v>0</c:v>
                  </c:pt>
                </c:numCache>
              </c:numRef>
            </c:minus>
            <c:spPr>
              <a:ln w="254000">
                <a:solidFill>
                  <a:sysClr val="windowText" lastClr="000000">
                    <a:alpha val="19000"/>
                  </a:sysClr>
                </a:solidFill>
              </a:ln>
            </c:spPr>
          </c:errBars>
          <c:cat>
            <c:strRef>
              <c:f>aTPO!$AH$5:$AH$11</c:f>
              <c:strCache>
                <c:ptCount val="5"/>
                <c:pt idx="0">
                  <c:v>Tid 1</c:v>
                </c:pt>
                <c:pt idx="1">
                  <c:v>Tid 2</c:v>
                </c:pt>
                <c:pt idx="2">
                  <c:v>Tid 3</c:v>
                </c:pt>
                <c:pt idx="3">
                  <c:v>Tid 4</c:v>
                </c:pt>
                <c:pt idx="4">
                  <c:v>Tid 5</c:v>
                </c:pt>
              </c:strCache>
            </c:strRef>
          </c:cat>
          <c:val>
            <c:numRef>
              <c:f>aTPO!$BG$5:$BG$11</c:f>
              <c:numCache>
                <c:formatCode>0%</c:formatCode>
                <c:ptCount val="7"/>
                <c:pt idx="0">
                  <c:v>3.5783982130791715E-3</c:v>
                </c:pt>
                <c:pt idx="1">
                  <c:v>5.2748760219776279E-2</c:v>
                </c:pt>
                <c:pt idx="2">
                  <c:v>1.9796951130339975E-2</c:v>
                </c:pt>
                <c:pt idx="3">
                  <c:v>-3.0911071850427657E-2</c:v>
                </c:pt>
                <c:pt idx="4">
                  <c:v>-1.030793676926868E-2</c:v>
                </c:pt>
                <c:pt idx="5">
                  <c:v>0</c:v>
                </c:pt>
                <c:pt idx="6">
                  <c:v>0</c:v>
                </c:pt>
              </c:numCache>
            </c:numRef>
          </c:val>
          <c:smooth val="0"/>
          <c:extLst>
            <c:ext xmlns:c16="http://schemas.microsoft.com/office/drawing/2014/chart" uri="{C3380CC4-5D6E-409C-BE32-E72D297353CC}">
              <c16:uniqueId val="{00000018-DEF3-4044-85AE-5AA27FAF55A7}"/>
            </c:ext>
          </c:extLst>
        </c:ser>
        <c:dLbls>
          <c:showLegendKey val="0"/>
          <c:showVal val="0"/>
          <c:showCatName val="0"/>
          <c:showSerName val="0"/>
          <c:showPercent val="0"/>
          <c:showBubbleSize val="0"/>
        </c:dLbls>
        <c:marker val="1"/>
        <c:smooth val="0"/>
        <c:axId val="167572608"/>
        <c:axId val="167574144"/>
      </c:lineChart>
      <c:catAx>
        <c:axId val="167572608"/>
        <c:scaling>
          <c:orientation val="minMax"/>
        </c:scaling>
        <c:delete val="0"/>
        <c:axPos val="b"/>
        <c:numFmt formatCode="General" sourceLinked="1"/>
        <c:majorTickMark val="out"/>
        <c:minorTickMark val="none"/>
        <c:tickLblPos val="low"/>
        <c:txPr>
          <a:bodyPr/>
          <a:lstStyle/>
          <a:p>
            <a:pPr>
              <a:defRPr sz="1600"/>
            </a:pPr>
            <a:endParaRPr lang="nb-NO"/>
          </a:p>
        </c:txPr>
        <c:crossAx val="167574144"/>
        <c:crosses val="autoZero"/>
        <c:auto val="1"/>
        <c:lblAlgn val="ctr"/>
        <c:lblOffset val="100"/>
        <c:noMultiLvlLbl val="0"/>
      </c:catAx>
      <c:valAx>
        <c:axId val="167574144"/>
        <c:scaling>
          <c:orientation val="minMax"/>
        </c:scaling>
        <c:delete val="0"/>
        <c:axPos val="l"/>
        <c:majorGridlines/>
        <c:numFmt formatCode="0%" sourceLinked="1"/>
        <c:majorTickMark val="out"/>
        <c:minorTickMark val="none"/>
        <c:tickLblPos val="nextTo"/>
        <c:txPr>
          <a:bodyPr/>
          <a:lstStyle/>
          <a:p>
            <a:pPr>
              <a:defRPr sz="1800"/>
            </a:pPr>
            <a:endParaRPr lang="nb-NO"/>
          </a:p>
        </c:txPr>
        <c:crossAx val="167572608"/>
        <c:crosses val="autoZero"/>
        <c:crossBetween val="between"/>
      </c:valAx>
    </c:plotArea>
    <c:legend>
      <c:legendPos val="r"/>
      <c:legendEntry>
        <c:idx val="22"/>
        <c:delete val="1"/>
      </c:legendEntry>
      <c:legendEntry>
        <c:idx val="23"/>
        <c:delete val="1"/>
      </c:legendEntry>
      <c:layout>
        <c:manualLayout>
          <c:xMode val="edge"/>
          <c:yMode val="edge"/>
          <c:x val="0.82544498575349234"/>
          <c:y val="2.2944410677408086E-2"/>
          <c:w val="0.16816618158012853"/>
          <c:h val="0.84095609652543046"/>
        </c:manualLayout>
      </c:layout>
      <c:overlay val="0"/>
      <c:txPr>
        <a:bodyPr/>
        <a:lstStyle/>
        <a:p>
          <a:pPr>
            <a:defRPr sz="1100"/>
          </a:pPr>
          <a:endParaRPr lang="nb-NO"/>
        </a:p>
      </c:txPr>
    </c:legend>
    <c:plotVisOnly val="1"/>
    <c:dispBlanksAs val="gap"/>
    <c:showDLblsOverMax val="0"/>
  </c:chart>
  <c:printSettings>
    <c:headerFooter/>
    <c:pageMargins b="0.78740157499999996" l="0.70000000000000029" r="0.70000000000000029" t="0.78740157499999996" header="0.30000000000000016" footer="0.30000000000000016"/>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Absulutte avvik</a:t>
            </a:r>
          </a:p>
        </c:rich>
      </c:tx>
      <c:overlay val="1"/>
    </c:title>
    <c:autoTitleDeleted val="0"/>
    <c:plotArea>
      <c:layout>
        <c:manualLayout>
          <c:layoutTarget val="inner"/>
          <c:xMode val="edge"/>
          <c:yMode val="edge"/>
          <c:x val="7.3482123008009825E-2"/>
          <c:y val="7.3359548615877582E-2"/>
          <c:w val="0.92590418386038176"/>
          <c:h val="0.87448229692800361"/>
        </c:manualLayout>
      </c:layout>
      <c:lineChart>
        <c:grouping val="standard"/>
        <c:varyColors val="0"/>
        <c:ser>
          <c:idx val="0"/>
          <c:order val="0"/>
          <c:tx>
            <c:strRef>
              <c:f>aTPO!$BJ$3:$BJ$4</c:f>
              <c:strCache>
                <c:ptCount val="2"/>
                <c:pt idx="0">
                  <c:v>1</c:v>
                </c:pt>
                <c:pt idx="1">
                  <c:v> 3.2 </c:v>
                </c:pt>
              </c:strCache>
            </c:strRef>
          </c:tx>
          <c:spPr>
            <a:ln>
              <a:noFill/>
            </a:ln>
          </c:spPr>
          <c:cat>
            <c:strRef>
              <c:f>aTPO!$AH$5:$AH$11</c:f>
              <c:strCache>
                <c:ptCount val="5"/>
                <c:pt idx="0">
                  <c:v>Tid 1</c:v>
                </c:pt>
                <c:pt idx="1">
                  <c:v>Tid 2</c:v>
                </c:pt>
                <c:pt idx="2">
                  <c:v>Tid 3</c:v>
                </c:pt>
                <c:pt idx="3">
                  <c:v>Tid 4</c:v>
                </c:pt>
                <c:pt idx="4">
                  <c:v>Tid 5</c:v>
                </c:pt>
              </c:strCache>
            </c:strRef>
          </c:cat>
          <c:val>
            <c:numRef>
              <c:f>aTPO!$BJ$5:$BJ$11</c:f>
              <c:numCache>
                <c:formatCode>General</c:formatCode>
                <c:ptCount val="7"/>
                <c:pt idx="0">
                  <c:v>0.29999999999999982</c:v>
                </c:pt>
                <c:pt idx="1">
                  <c:v>0.69999999999999973</c:v>
                </c:pt>
                <c:pt idx="2">
                  <c:v>0.5</c:v>
                </c:pt>
                <c:pt idx="3">
                  <c:v>0.29999999999999982</c:v>
                </c:pt>
                <c:pt idx="4">
                  <c:v>0</c:v>
                </c:pt>
                <c:pt idx="5">
                  <c:v>0</c:v>
                </c:pt>
                <c:pt idx="6">
                  <c:v>0</c:v>
                </c:pt>
              </c:numCache>
            </c:numRef>
          </c:val>
          <c:smooth val="0"/>
          <c:extLst>
            <c:ext xmlns:c16="http://schemas.microsoft.com/office/drawing/2014/chart" uri="{C3380CC4-5D6E-409C-BE32-E72D297353CC}">
              <c16:uniqueId val="{00000000-C082-498A-9845-5C64B3DC5597}"/>
            </c:ext>
          </c:extLst>
        </c:ser>
        <c:ser>
          <c:idx val="1"/>
          <c:order val="1"/>
          <c:tx>
            <c:strRef>
              <c:f>aTPO!$BK$3:$BK$4</c:f>
              <c:strCache>
                <c:ptCount val="2"/>
                <c:pt idx="0">
                  <c:v>2</c:v>
                </c:pt>
                <c:pt idx="1">
                  <c:v> 4.0 </c:v>
                </c:pt>
              </c:strCache>
            </c:strRef>
          </c:tx>
          <c:spPr>
            <a:ln>
              <a:noFill/>
            </a:ln>
          </c:spPr>
          <c:cat>
            <c:strRef>
              <c:f>aTPO!$AH$5:$AH$11</c:f>
              <c:strCache>
                <c:ptCount val="5"/>
                <c:pt idx="0">
                  <c:v>Tid 1</c:v>
                </c:pt>
                <c:pt idx="1">
                  <c:v>Tid 2</c:v>
                </c:pt>
                <c:pt idx="2">
                  <c:v>Tid 3</c:v>
                </c:pt>
                <c:pt idx="3">
                  <c:v>Tid 4</c:v>
                </c:pt>
                <c:pt idx="4">
                  <c:v>Tid 5</c:v>
                </c:pt>
              </c:strCache>
            </c:strRef>
          </c:cat>
          <c:val>
            <c:numRef>
              <c:f>aTPO!$BK$5:$BK$11</c:f>
              <c:numCache>
                <c:formatCode>General</c:formatCode>
                <c:ptCount val="7"/>
                <c:pt idx="0">
                  <c:v>0.40000000000000036</c:v>
                </c:pt>
                <c:pt idx="1">
                  <c:v>0.90000000000000036</c:v>
                </c:pt>
                <c:pt idx="2">
                  <c:v>0.5</c:v>
                </c:pt>
                <c:pt idx="3">
                  <c:v>0.40000000000000036</c:v>
                </c:pt>
                <c:pt idx="4">
                  <c:v>0.29999999999999982</c:v>
                </c:pt>
                <c:pt idx="5">
                  <c:v>0</c:v>
                </c:pt>
                <c:pt idx="6">
                  <c:v>0</c:v>
                </c:pt>
              </c:numCache>
            </c:numRef>
          </c:val>
          <c:smooth val="0"/>
          <c:extLst>
            <c:ext xmlns:c16="http://schemas.microsoft.com/office/drawing/2014/chart" uri="{C3380CC4-5D6E-409C-BE32-E72D297353CC}">
              <c16:uniqueId val="{00000001-C082-498A-9845-5C64B3DC5597}"/>
            </c:ext>
          </c:extLst>
        </c:ser>
        <c:ser>
          <c:idx val="2"/>
          <c:order val="2"/>
          <c:tx>
            <c:strRef>
              <c:f>aTPO!$BL$3:$BL$4</c:f>
              <c:strCache>
                <c:ptCount val="2"/>
                <c:pt idx="0">
                  <c:v>3</c:v>
                </c:pt>
                <c:pt idx="1">
                  <c:v> 3.0 </c:v>
                </c:pt>
              </c:strCache>
            </c:strRef>
          </c:tx>
          <c:spPr>
            <a:ln>
              <a:noFill/>
            </a:ln>
          </c:spPr>
          <c:cat>
            <c:strRef>
              <c:f>aTPO!$AH$5:$AH$11</c:f>
              <c:strCache>
                <c:ptCount val="5"/>
                <c:pt idx="0">
                  <c:v>Tid 1</c:v>
                </c:pt>
                <c:pt idx="1">
                  <c:v>Tid 2</c:v>
                </c:pt>
                <c:pt idx="2">
                  <c:v>Tid 3</c:v>
                </c:pt>
                <c:pt idx="3">
                  <c:v>Tid 4</c:v>
                </c:pt>
                <c:pt idx="4">
                  <c:v>Tid 5</c:v>
                </c:pt>
              </c:strCache>
            </c:strRef>
          </c:cat>
          <c:val>
            <c:numRef>
              <c:f>aTPO!$BL$5:$BL$11</c:f>
              <c:numCache>
                <c:formatCode>General</c:formatCode>
                <c:ptCount val="7"/>
                <c:pt idx="0">
                  <c:v>-0.29999999999999982</c:v>
                </c:pt>
                <c:pt idx="1">
                  <c:v>-0.10000000000000009</c:v>
                </c:pt>
                <c:pt idx="2">
                  <c:v>-0.39999999999999991</c:v>
                </c:pt>
                <c:pt idx="3">
                  <c:v>-0.20000000000000018</c:v>
                </c:pt>
                <c:pt idx="4">
                  <c:v>-0.39999999999999991</c:v>
                </c:pt>
                <c:pt idx="5">
                  <c:v>0</c:v>
                </c:pt>
                <c:pt idx="6">
                  <c:v>0</c:v>
                </c:pt>
              </c:numCache>
            </c:numRef>
          </c:val>
          <c:smooth val="0"/>
          <c:extLst>
            <c:ext xmlns:c16="http://schemas.microsoft.com/office/drawing/2014/chart" uri="{C3380CC4-5D6E-409C-BE32-E72D297353CC}">
              <c16:uniqueId val="{00000002-C082-498A-9845-5C64B3DC5597}"/>
            </c:ext>
          </c:extLst>
        </c:ser>
        <c:ser>
          <c:idx val="3"/>
          <c:order val="3"/>
          <c:tx>
            <c:strRef>
              <c:f>aTPO!$BM$3:$BM$4</c:f>
              <c:strCache>
                <c:ptCount val="2"/>
                <c:pt idx="0">
                  <c:v>4</c:v>
                </c:pt>
                <c:pt idx="1">
                  <c:v> 3.0 </c:v>
                </c:pt>
              </c:strCache>
            </c:strRef>
          </c:tx>
          <c:spPr>
            <a:ln>
              <a:noFill/>
            </a:ln>
          </c:spPr>
          <c:cat>
            <c:strRef>
              <c:f>aTPO!$AH$5:$AH$11</c:f>
              <c:strCache>
                <c:ptCount val="5"/>
                <c:pt idx="0">
                  <c:v>Tid 1</c:v>
                </c:pt>
                <c:pt idx="1">
                  <c:v>Tid 2</c:v>
                </c:pt>
                <c:pt idx="2">
                  <c:v>Tid 3</c:v>
                </c:pt>
                <c:pt idx="3">
                  <c:v>Tid 4</c:v>
                </c:pt>
                <c:pt idx="4">
                  <c:v>Tid 5</c:v>
                </c:pt>
              </c:strCache>
            </c:strRef>
          </c:cat>
          <c:val>
            <c:numRef>
              <c:f>aTPO!$BM$5:$BM$11</c:f>
              <c:numCache>
                <c:formatCode>General</c:formatCode>
                <c:ptCount val="7"/>
                <c:pt idx="0">
                  <c:v>0.5</c:v>
                </c:pt>
                <c:pt idx="1">
                  <c:v>0.70000000000000018</c:v>
                </c:pt>
                <c:pt idx="2">
                  <c:v>0.39999999999999991</c:v>
                </c:pt>
                <c:pt idx="3">
                  <c:v>0.5</c:v>
                </c:pt>
                <c:pt idx="4">
                  <c:v>0.39999999999999991</c:v>
                </c:pt>
                <c:pt idx="5">
                  <c:v>0</c:v>
                </c:pt>
                <c:pt idx="6">
                  <c:v>0</c:v>
                </c:pt>
              </c:numCache>
            </c:numRef>
          </c:val>
          <c:smooth val="0"/>
          <c:extLst>
            <c:ext xmlns:c16="http://schemas.microsoft.com/office/drawing/2014/chart" uri="{C3380CC4-5D6E-409C-BE32-E72D297353CC}">
              <c16:uniqueId val="{00000003-C082-498A-9845-5C64B3DC5597}"/>
            </c:ext>
          </c:extLst>
        </c:ser>
        <c:ser>
          <c:idx val="4"/>
          <c:order val="4"/>
          <c:tx>
            <c:strRef>
              <c:f>aTPO!$BN$3:$BN$4</c:f>
              <c:strCache>
                <c:ptCount val="2"/>
                <c:pt idx="0">
                  <c:v>5</c:v>
                </c:pt>
                <c:pt idx="1">
                  <c:v> 4.3 </c:v>
                </c:pt>
              </c:strCache>
            </c:strRef>
          </c:tx>
          <c:spPr>
            <a:ln>
              <a:noFill/>
            </a:ln>
          </c:spPr>
          <c:cat>
            <c:strRef>
              <c:f>aTPO!$AH$5:$AH$11</c:f>
              <c:strCache>
                <c:ptCount val="5"/>
                <c:pt idx="0">
                  <c:v>Tid 1</c:v>
                </c:pt>
                <c:pt idx="1">
                  <c:v>Tid 2</c:v>
                </c:pt>
                <c:pt idx="2">
                  <c:v>Tid 3</c:v>
                </c:pt>
                <c:pt idx="3">
                  <c:v>Tid 4</c:v>
                </c:pt>
                <c:pt idx="4">
                  <c:v>Tid 5</c:v>
                </c:pt>
              </c:strCache>
            </c:strRef>
          </c:cat>
          <c:val>
            <c:numRef>
              <c:f>aTPO!$BN$5:$BN$11</c:f>
              <c:numCache>
                <c:formatCode>General</c:formatCode>
                <c:ptCount val="7"/>
                <c:pt idx="0">
                  <c:v>-0.39999999999999991</c:v>
                </c:pt>
                <c:pt idx="1">
                  <c:v>-0.29999999999999982</c:v>
                </c:pt>
                <c:pt idx="2">
                  <c:v>-0.59999999999999964</c:v>
                </c:pt>
                <c:pt idx="3">
                  <c:v>-0.5</c:v>
                </c:pt>
                <c:pt idx="4">
                  <c:v>0</c:v>
                </c:pt>
                <c:pt idx="5">
                  <c:v>0</c:v>
                </c:pt>
                <c:pt idx="6">
                  <c:v>0</c:v>
                </c:pt>
              </c:numCache>
            </c:numRef>
          </c:val>
          <c:smooth val="0"/>
          <c:extLst>
            <c:ext xmlns:c16="http://schemas.microsoft.com/office/drawing/2014/chart" uri="{C3380CC4-5D6E-409C-BE32-E72D297353CC}">
              <c16:uniqueId val="{00000004-C082-498A-9845-5C64B3DC5597}"/>
            </c:ext>
          </c:extLst>
        </c:ser>
        <c:ser>
          <c:idx val="5"/>
          <c:order val="5"/>
          <c:tx>
            <c:strRef>
              <c:f>aTPO!$BO$3:$BO$4</c:f>
              <c:strCache>
                <c:ptCount val="2"/>
                <c:pt idx="0">
                  <c:v>6</c:v>
                </c:pt>
                <c:pt idx="1">
                  <c:v> 3.6 </c:v>
                </c:pt>
              </c:strCache>
            </c:strRef>
          </c:tx>
          <c:spPr>
            <a:ln>
              <a:noFill/>
            </a:ln>
          </c:spPr>
          <c:cat>
            <c:strRef>
              <c:f>aTPO!$AH$5:$AH$11</c:f>
              <c:strCache>
                <c:ptCount val="5"/>
                <c:pt idx="0">
                  <c:v>Tid 1</c:v>
                </c:pt>
                <c:pt idx="1">
                  <c:v>Tid 2</c:v>
                </c:pt>
                <c:pt idx="2">
                  <c:v>Tid 3</c:v>
                </c:pt>
                <c:pt idx="3">
                  <c:v>Tid 4</c:v>
                </c:pt>
                <c:pt idx="4">
                  <c:v>Tid 5</c:v>
                </c:pt>
              </c:strCache>
            </c:strRef>
          </c:cat>
          <c:val>
            <c:numRef>
              <c:f>aTPO!$BO$5:$BO$11</c:f>
              <c:numCache>
                <c:formatCode>General</c:formatCode>
                <c:ptCount val="7"/>
                <c:pt idx="0">
                  <c:v>-0.5</c:v>
                </c:pt>
                <c:pt idx="1">
                  <c:v>-0.20000000000000018</c:v>
                </c:pt>
                <c:pt idx="2">
                  <c:v>-0.30000000000000027</c:v>
                </c:pt>
                <c:pt idx="3">
                  <c:v>-0.39999999999999991</c:v>
                </c:pt>
                <c:pt idx="4">
                  <c:v>0</c:v>
                </c:pt>
                <c:pt idx="5">
                  <c:v>0</c:v>
                </c:pt>
                <c:pt idx="6">
                  <c:v>0</c:v>
                </c:pt>
              </c:numCache>
            </c:numRef>
          </c:val>
          <c:smooth val="0"/>
          <c:extLst>
            <c:ext xmlns:c16="http://schemas.microsoft.com/office/drawing/2014/chart" uri="{C3380CC4-5D6E-409C-BE32-E72D297353CC}">
              <c16:uniqueId val="{00000005-C082-498A-9845-5C64B3DC5597}"/>
            </c:ext>
          </c:extLst>
        </c:ser>
        <c:ser>
          <c:idx val="6"/>
          <c:order val="6"/>
          <c:tx>
            <c:strRef>
              <c:f>aTPO!$BP$3:$BP$4</c:f>
              <c:strCache>
                <c:ptCount val="2"/>
                <c:pt idx="0">
                  <c:v>7</c:v>
                </c:pt>
                <c:pt idx="1">
                  <c:v> 10.0 </c:v>
                </c:pt>
              </c:strCache>
            </c:strRef>
          </c:tx>
          <c:spPr>
            <a:ln>
              <a:noFill/>
            </a:ln>
          </c:spPr>
          <c:cat>
            <c:strRef>
              <c:f>aTPO!$AH$5:$AH$11</c:f>
              <c:strCache>
                <c:ptCount val="5"/>
                <c:pt idx="0">
                  <c:v>Tid 1</c:v>
                </c:pt>
                <c:pt idx="1">
                  <c:v>Tid 2</c:v>
                </c:pt>
                <c:pt idx="2">
                  <c:v>Tid 3</c:v>
                </c:pt>
                <c:pt idx="3">
                  <c:v>Tid 4</c:v>
                </c:pt>
                <c:pt idx="4">
                  <c:v>Tid 5</c:v>
                </c:pt>
              </c:strCache>
            </c:strRef>
          </c:cat>
          <c:val>
            <c:numRef>
              <c:f>aTPO!$BP$5:$BP$11</c:f>
              <c:numCache>
                <c:formatCode>General</c:formatCode>
                <c:ptCount val="7"/>
                <c:pt idx="0">
                  <c:v>0.19999999999999929</c:v>
                </c:pt>
                <c:pt idx="1">
                  <c:v>-0.19999999999999929</c:v>
                </c:pt>
                <c:pt idx="2">
                  <c:v>0.19999999999999929</c:v>
                </c:pt>
                <c:pt idx="3">
                  <c:v>-9.9999999999999645E-2</c:v>
                </c:pt>
                <c:pt idx="4">
                  <c:v>0.19999999999999929</c:v>
                </c:pt>
                <c:pt idx="5">
                  <c:v>0</c:v>
                </c:pt>
                <c:pt idx="6">
                  <c:v>0</c:v>
                </c:pt>
              </c:numCache>
            </c:numRef>
          </c:val>
          <c:smooth val="0"/>
          <c:extLst>
            <c:ext xmlns:c16="http://schemas.microsoft.com/office/drawing/2014/chart" uri="{C3380CC4-5D6E-409C-BE32-E72D297353CC}">
              <c16:uniqueId val="{00000006-C082-498A-9845-5C64B3DC5597}"/>
            </c:ext>
          </c:extLst>
        </c:ser>
        <c:ser>
          <c:idx val="7"/>
          <c:order val="7"/>
          <c:tx>
            <c:strRef>
              <c:f>aTPO!$BQ$3:$BQ$4</c:f>
              <c:strCache>
                <c:ptCount val="2"/>
                <c:pt idx="0">
                  <c:v>8</c:v>
                </c:pt>
                <c:pt idx="1">
                  <c:v> 3.7 </c:v>
                </c:pt>
              </c:strCache>
            </c:strRef>
          </c:tx>
          <c:spPr>
            <a:ln w="28575">
              <a:noFill/>
            </a:ln>
          </c:spPr>
          <c:cat>
            <c:strRef>
              <c:f>aTPO!$AH$5:$AH$11</c:f>
              <c:strCache>
                <c:ptCount val="5"/>
                <c:pt idx="0">
                  <c:v>Tid 1</c:v>
                </c:pt>
                <c:pt idx="1">
                  <c:v>Tid 2</c:v>
                </c:pt>
                <c:pt idx="2">
                  <c:v>Tid 3</c:v>
                </c:pt>
                <c:pt idx="3">
                  <c:v>Tid 4</c:v>
                </c:pt>
                <c:pt idx="4">
                  <c:v>Tid 5</c:v>
                </c:pt>
              </c:strCache>
            </c:strRef>
          </c:cat>
          <c:val>
            <c:numRef>
              <c:f>aTPO!$BQ$5:$BQ$11</c:f>
              <c:numCache>
                <c:formatCode>General</c:formatCode>
                <c:ptCount val="7"/>
                <c:pt idx="0">
                  <c:v>-0.20000000000000018</c:v>
                </c:pt>
                <c:pt idx="1">
                  <c:v>0.39999999999999947</c:v>
                </c:pt>
                <c:pt idx="2">
                  <c:v>0.19999999999999973</c:v>
                </c:pt>
                <c:pt idx="3">
                  <c:v>-0.60000000000000009</c:v>
                </c:pt>
                <c:pt idx="4">
                  <c:v>-0.60000000000000009</c:v>
                </c:pt>
                <c:pt idx="5">
                  <c:v>0</c:v>
                </c:pt>
                <c:pt idx="6">
                  <c:v>0</c:v>
                </c:pt>
              </c:numCache>
            </c:numRef>
          </c:val>
          <c:smooth val="0"/>
          <c:extLst>
            <c:ext xmlns:c16="http://schemas.microsoft.com/office/drawing/2014/chart" uri="{C3380CC4-5D6E-409C-BE32-E72D297353CC}">
              <c16:uniqueId val="{00000007-C082-498A-9845-5C64B3DC5597}"/>
            </c:ext>
          </c:extLst>
        </c:ser>
        <c:ser>
          <c:idx val="8"/>
          <c:order val="8"/>
          <c:tx>
            <c:strRef>
              <c:f>aTPO!$BR$3:$BR$4</c:f>
              <c:strCache>
                <c:ptCount val="2"/>
                <c:pt idx="0">
                  <c:v>9</c:v>
                </c:pt>
                <c:pt idx="1">
                  <c:v> 3.2 </c:v>
                </c:pt>
              </c:strCache>
            </c:strRef>
          </c:tx>
          <c:spPr>
            <a:ln w="28575">
              <a:noFill/>
            </a:ln>
          </c:spPr>
          <c:cat>
            <c:strRef>
              <c:f>aTPO!$AH$5:$AH$11</c:f>
              <c:strCache>
                <c:ptCount val="5"/>
                <c:pt idx="0">
                  <c:v>Tid 1</c:v>
                </c:pt>
                <c:pt idx="1">
                  <c:v>Tid 2</c:v>
                </c:pt>
                <c:pt idx="2">
                  <c:v>Tid 3</c:v>
                </c:pt>
                <c:pt idx="3">
                  <c:v>Tid 4</c:v>
                </c:pt>
                <c:pt idx="4">
                  <c:v>Tid 5</c:v>
                </c:pt>
              </c:strCache>
            </c:strRef>
          </c:cat>
          <c:val>
            <c:numRef>
              <c:f>aTPO!$BR$5:$BR$11</c:f>
              <c:numCache>
                <c:formatCode>General</c:formatCode>
                <c:ptCount val="7"/>
                <c:pt idx="0">
                  <c:v>-0.30000000000000027</c:v>
                </c:pt>
                <c:pt idx="1">
                  <c:v>0</c:v>
                </c:pt>
                <c:pt idx="2">
                  <c:v>0</c:v>
                </c:pt>
                <c:pt idx="3">
                  <c:v>-0.5</c:v>
                </c:pt>
                <c:pt idx="4">
                  <c:v>-0.60000000000000009</c:v>
                </c:pt>
                <c:pt idx="5">
                  <c:v>0</c:v>
                </c:pt>
                <c:pt idx="6">
                  <c:v>0</c:v>
                </c:pt>
              </c:numCache>
            </c:numRef>
          </c:val>
          <c:smooth val="0"/>
          <c:extLst>
            <c:ext xmlns:c16="http://schemas.microsoft.com/office/drawing/2014/chart" uri="{C3380CC4-5D6E-409C-BE32-E72D297353CC}">
              <c16:uniqueId val="{00000008-C082-498A-9845-5C64B3DC5597}"/>
            </c:ext>
          </c:extLst>
        </c:ser>
        <c:ser>
          <c:idx val="9"/>
          <c:order val="9"/>
          <c:tx>
            <c:strRef>
              <c:f>aTPO!$BS$3:$BS$4</c:f>
              <c:strCache>
                <c:ptCount val="2"/>
                <c:pt idx="0">
                  <c:v>10</c:v>
                </c:pt>
                <c:pt idx="1">
                  <c:v> 3.7 </c:v>
                </c:pt>
              </c:strCache>
            </c:strRef>
          </c:tx>
          <c:spPr>
            <a:ln w="28575">
              <a:noFill/>
            </a:ln>
          </c:spPr>
          <c:cat>
            <c:strRef>
              <c:f>aTPO!$AH$5:$AH$11</c:f>
              <c:strCache>
                <c:ptCount val="5"/>
                <c:pt idx="0">
                  <c:v>Tid 1</c:v>
                </c:pt>
                <c:pt idx="1">
                  <c:v>Tid 2</c:v>
                </c:pt>
                <c:pt idx="2">
                  <c:v>Tid 3</c:v>
                </c:pt>
                <c:pt idx="3">
                  <c:v>Tid 4</c:v>
                </c:pt>
                <c:pt idx="4">
                  <c:v>Tid 5</c:v>
                </c:pt>
              </c:strCache>
            </c:strRef>
          </c:cat>
          <c:val>
            <c:numRef>
              <c:f>aTPO!$BS$5:$BS$11</c:f>
              <c:numCache>
                <c:formatCode>General</c:formatCode>
                <c:ptCount val="7"/>
                <c:pt idx="0">
                  <c:v>-0.20000000000000018</c:v>
                </c:pt>
                <c:pt idx="1">
                  <c:v>0.39999999999999947</c:v>
                </c:pt>
                <c:pt idx="2">
                  <c:v>0.19999999999999973</c:v>
                </c:pt>
                <c:pt idx="3">
                  <c:v>-0.60000000000000009</c:v>
                </c:pt>
                <c:pt idx="4">
                  <c:v>-0.60000000000000009</c:v>
                </c:pt>
                <c:pt idx="5">
                  <c:v>0</c:v>
                </c:pt>
                <c:pt idx="6">
                  <c:v>0</c:v>
                </c:pt>
              </c:numCache>
            </c:numRef>
          </c:val>
          <c:smooth val="0"/>
          <c:extLst>
            <c:ext xmlns:c16="http://schemas.microsoft.com/office/drawing/2014/chart" uri="{C3380CC4-5D6E-409C-BE32-E72D297353CC}">
              <c16:uniqueId val="{00000009-C082-498A-9845-5C64B3DC5597}"/>
            </c:ext>
          </c:extLst>
        </c:ser>
        <c:ser>
          <c:idx val="10"/>
          <c:order val="10"/>
          <c:tx>
            <c:strRef>
              <c:f>aTPO!$BT$3:$BT$4</c:f>
              <c:strCache>
                <c:ptCount val="2"/>
                <c:pt idx="0">
                  <c:v>11</c:v>
                </c:pt>
                <c:pt idx="1">
                  <c:v> 3.2 </c:v>
                </c:pt>
              </c:strCache>
            </c:strRef>
          </c:tx>
          <c:spPr>
            <a:ln w="28575">
              <a:noFill/>
            </a:ln>
          </c:spPr>
          <c:cat>
            <c:strRef>
              <c:f>aTPO!$AH$5:$AH$11</c:f>
              <c:strCache>
                <c:ptCount val="5"/>
                <c:pt idx="0">
                  <c:v>Tid 1</c:v>
                </c:pt>
                <c:pt idx="1">
                  <c:v>Tid 2</c:v>
                </c:pt>
                <c:pt idx="2">
                  <c:v>Tid 3</c:v>
                </c:pt>
                <c:pt idx="3">
                  <c:v>Tid 4</c:v>
                </c:pt>
                <c:pt idx="4">
                  <c:v>Tid 5</c:v>
                </c:pt>
              </c:strCache>
            </c:strRef>
          </c:cat>
          <c:val>
            <c:numRef>
              <c:f>aTPO!$BT$5:$BT$11</c:f>
              <c:numCache>
                <c:formatCode>General</c:formatCode>
                <c:ptCount val="7"/>
                <c:pt idx="0">
                  <c:v>-0.30000000000000027</c:v>
                </c:pt>
                <c:pt idx="1">
                  <c:v>0</c:v>
                </c:pt>
                <c:pt idx="2">
                  <c:v>0</c:v>
                </c:pt>
                <c:pt idx="3">
                  <c:v>-0.5</c:v>
                </c:pt>
                <c:pt idx="4">
                  <c:v>-0.60000000000000009</c:v>
                </c:pt>
                <c:pt idx="5">
                  <c:v>0</c:v>
                </c:pt>
                <c:pt idx="6">
                  <c:v>0</c:v>
                </c:pt>
              </c:numCache>
            </c:numRef>
          </c:val>
          <c:smooth val="0"/>
          <c:extLst>
            <c:ext xmlns:c16="http://schemas.microsoft.com/office/drawing/2014/chart" uri="{C3380CC4-5D6E-409C-BE32-E72D297353CC}">
              <c16:uniqueId val="{0000000A-C082-498A-9845-5C64B3DC5597}"/>
            </c:ext>
          </c:extLst>
        </c:ser>
        <c:ser>
          <c:idx val="11"/>
          <c:order val="11"/>
          <c:tx>
            <c:strRef>
              <c:f>aTPO!$BU$3:$BU$4</c:f>
              <c:strCache>
                <c:ptCount val="2"/>
                <c:pt idx="0">
                  <c:v>12</c:v>
                </c:pt>
                <c:pt idx="1">
                  <c:v> 30.5 </c:v>
                </c:pt>
              </c:strCache>
            </c:strRef>
          </c:tx>
          <c:spPr>
            <a:ln w="28575">
              <a:noFill/>
            </a:ln>
          </c:spPr>
          <c:cat>
            <c:strRef>
              <c:f>aTPO!$AH$5:$AH$11</c:f>
              <c:strCache>
                <c:ptCount val="5"/>
                <c:pt idx="0">
                  <c:v>Tid 1</c:v>
                </c:pt>
                <c:pt idx="1">
                  <c:v>Tid 2</c:v>
                </c:pt>
                <c:pt idx="2">
                  <c:v>Tid 3</c:v>
                </c:pt>
                <c:pt idx="3">
                  <c:v>Tid 4</c:v>
                </c:pt>
                <c:pt idx="4">
                  <c:v>Tid 5</c:v>
                </c:pt>
              </c:strCache>
            </c:strRef>
          </c:cat>
          <c:val>
            <c:numRef>
              <c:f>aTPO!$BU$5:$BU$11</c:f>
              <c:numCache>
                <c:formatCode>General</c:formatCode>
                <c:ptCount val="7"/>
                <c:pt idx="0">
                  <c:v>-0.39999999999999858</c:v>
                </c:pt>
                <c:pt idx="1">
                  <c:v>0.30000000000000071</c:v>
                </c:pt>
                <c:pt idx="2">
                  <c:v>0.69999999999999929</c:v>
                </c:pt>
                <c:pt idx="3">
                  <c:v>-0.89999999999999858</c:v>
                </c:pt>
                <c:pt idx="4">
                  <c:v>-1.1000000000000014</c:v>
                </c:pt>
                <c:pt idx="5">
                  <c:v>0</c:v>
                </c:pt>
                <c:pt idx="6">
                  <c:v>0</c:v>
                </c:pt>
              </c:numCache>
            </c:numRef>
          </c:val>
          <c:smooth val="0"/>
          <c:extLst>
            <c:ext xmlns:c16="http://schemas.microsoft.com/office/drawing/2014/chart" uri="{C3380CC4-5D6E-409C-BE32-E72D297353CC}">
              <c16:uniqueId val="{0000000B-C082-498A-9845-5C64B3DC5597}"/>
            </c:ext>
          </c:extLst>
        </c:ser>
        <c:ser>
          <c:idx val="12"/>
          <c:order val="12"/>
          <c:tx>
            <c:strRef>
              <c:f>aTPO!$BV$3:$BV$4</c:f>
              <c:strCache>
                <c:ptCount val="2"/>
                <c:pt idx="0">
                  <c:v>13</c:v>
                </c:pt>
                <c:pt idx="1">
                  <c:v> 2.7 </c:v>
                </c:pt>
              </c:strCache>
            </c:strRef>
          </c:tx>
          <c:spPr>
            <a:ln w="28575">
              <a:noFill/>
            </a:ln>
          </c:spPr>
          <c:cat>
            <c:strRef>
              <c:f>aTPO!$AH$5:$AH$11</c:f>
              <c:strCache>
                <c:ptCount val="5"/>
                <c:pt idx="0">
                  <c:v>Tid 1</c:v>
                </c:pt>
                <c:pt idx="1">
                  <c:v>Tid 2</c:v>
                </c:pt>
                <c:pt idx="2">
                  <c:v>Tid 3</c:v>
                </c:pt>
                <c:pt idx="3">
                  <c:v>Tid 4</c:v>
                </c:pt>
                <c:pt idx="4">
                  <c:v>Tid 5</c:v>
                </c:pt>
              </c:strCache>
            </c:strRef>
          </c:cat>
          <c:val>
            <c:numRef>
              <c:f>aTPO!$BV$5:$BV$11</c:f>
              <c:numCache>
                <c:formatCode>General</c:formatCode>
                <c:ptCount val="7"/>
                <c:pt idx="0">
                  <c:v>0.19999999999999973</c:v>
                </c:pt>
                <c:pt idx="1">
                  <c:v>0.59999999999999964</c:v>
                </c:pt>
                <c:pt idx="2">
                  <c:v>0</c:v>
                </c:pt>
                <c:pt idx="3">
                  <c:v>0</c:v>
                </c:pt>
                <c:pt idx="4">
                  <c:v>0.29999999999999982</c:v>
                </c:pt>
                <c:pt idx="5">
                  <c:v>0</c:v>
                </c:pt>
                <c:pt idx="6">
                  <c:v>0</c:v>
                </c:pt>
              </c:numCache>
            </c:numRef>
          </c:val>
          <c:smooth val="0"/>
          <c:extLst>
            <c:ext xmlns:c16="http://schemas.microsoft.com/office/drawing/2014/chart" uri="{C3380CC4-5D6E-409C-BE32-E72D297353CC}">
              <c16:uniqueId val="{0000000C-C082-498A-9845-5C64B3DC5597}"/>
            </c:ext>
          </c:extLst>
        </c:ser>
        <c:ser>
          <c:idx val="13"/>
          <c:order val="13"/>
          <c:tx>
            <c:strRef>
              <c:f>aTPO!$BW$3:$BW$4</c:f>
              <c:strCache>
                <c:ptCount val="2"/>
                <c:pt idx="0">
                  <c:v>14</c:v>
                </c:pt>
                <c:pt idx="1">
                  <c:v> 2.3 </c:v>
                </c:pt>
              </c:strCache>
            </c:strRef>
          </c:tx>
          <c:spPr>
            <a:ln w="28575">
              <a:noFill/>
            </a:ln>
          </c:spPr>
          <c:cat>
            <c:strRef>
              <c:f>aTPO!$AH$5:$AH$11</c:f>
              <c:strCache>
                <c:ptCount val="5"/>
                <c:pt idx="0">
                  <c:v>Tid 1</c:v>
                </c:pt>
                <c:pt idx="1">
                  <c:v>Tid 2</c:v>
                </c:pt>
                <c:pt idx="2">
                  <c:v>Tid 3</c:v>
                </c:pt>
                <c:pt idx="3">
                  <c:v>Tid 4</c:v>
                </c:pt>
                <c:pt idx="4">
                  <c:v>Tid 5</c:v>
                </c:pt>
              </c:strCache>
            </c:strRef>
          </c:cat>
          <c:val>
            <c:numRef>
              <c:f>aTPO!$BW$5:$BW$11</c:f>
              <c:numCache>
                <c:formatCode>General</c:formatCode>
                <c:ptCount val="7"/>
                <c:pt idx="0">
                  <c:v>0.30000000000000027</c:v>
                </c:pt>
                <c:pt idx="1">
                  <c:v>0.20000000000000018</c:v>
                </c:pt>
                <c:pt idx="2">
                  <c:v>0</c:v>
                </c:pt>
                <c:pt idx="3">
                  <c:v>-0.19999999999999973</c:v>
                </c:pt>
                <c:pt idx="4">
                  <c:v>0.20000000000000018</c:v>
                </c:pt>
                <c:pt idx="5">
                  <c:v>0</c:v>
                </c:pt>
                <c:pt idx="6">
                  <c:v>0</c:v>
                </c:pt>
              </c:numCache>
            </c:numRef>
          </c:val>
          <c:smooth val="0"/>
          <c:extLst>
            <c:ext xmlns:c16="http://schemas.microsoft.com/office/drawing/2014/chart" uri="{C3380CC4-5D6E-409C-BE32-E72D297353CC}">
              <c16:uniqueId val="{0000000D-C082-498A-9845-5C64B3DC5597}"/>
            </c:ext>
          </c:extLst>
        </c:ser>
        <c:ser>
          <c:idx val="14"/>
          <c:order val="14"/>
          <c:tx>
            <c:strRef>
              <c:f>aTPO!$BX$3:$BX$4</c:f>
              <c:strCache>
                <c:ptCount val="2"/>
                <c:pt idx="0">
                  <c:v>15</c:v>
                </c:pt>
                <c:pt idx="1">
                  <c:v> 7.3 </c:v>
                </c:pt>
              </c:strCache>
            </c:strRef>
          </c:tx>
          <c:spPr>
            <a:ln w="28575">
              <a:noFill/>
            </a:ln>
          </c:spPr>
          <c:cat>
            <c:strRef>
              <c:f>aTPO!$AH$5:$AH$11</c:f>
              <c:strCache>
                <c:ptCount val="5"/>
                <c:pt idx="0">
                  <c:v>Tid 1</c:v>
                </c:pt>
                <c:pt idx="1">
                  <c:v>Tid 2</c:v>
                </c:pt>
                <c:pt idx="2">
                  <c:v>Tid 3</c:v>
                </c:pt>
                <c:pt idx="3">
                  <c:v>Tid 4</c:v>
                </c:pt>
                <c:pt idx="4">
                  <c:v>Tid 5</c:v>
                </c:pt>
              </c:strCache>
            </c:strRef>
          </c:cat>
          <c:val>
            <c:numRef>
              <c:f>aTPO!$BX$5:$BX$11</c:f>
              <c:numCache>
                <c:formatCode>General</c:formatCode>
                <c:ptCount val="7"/>
                <c:pt idx="0">
                  <c:v>0.60000000000000053</c:v>
                </c:pt>
                <c:pt idx="1">
                  <c:v>0.29999999999999982</c:v>
                </c:pt>
                <c:pt idx="2">
                  <c:v>0.40000000000000036</c:v>
                </c:pt>
                <c:pt idx="3">
                  <c:v>0.5</c:v>
                </c:pt>
                <c:pt idx="4">
                  <c:v>0.5</c:v>
                </c:pt>
                <c:pt idx="5">
                  <c:v>0</c:v>
                </c:pt>
                <c:pt idx="6">
                  <c:v>0</c:v>
                </c:pt>
              </c:numCache>
            </c:numRef>
          </c:val>
          <c:smooth val="0"/>
          <c:extLst>
            <c:ext xmlns:c16="http://schemas.microsoft.com/office/drawing/2014/chart" uri="{C3380CC4-5D6E-409C-BE32-E72D297353CC}">
              <c16:uniqueId val="{0000000E-C082-498A-9845-5C64B3DC5597}"/>
            </c:ext>
          </c:extLst>
        </c:ser>
        <c:ser>
          <c:idx val="15"/>
          <c:order val="15"/>
          <c:tx>
            <c:strRef>
              <c:f>aTPO!$BY$3:$BY$4</c:f>
              <c:strCache>
                <c:ptCount val="2"/>
                <c:pt idx="0">
                  <c:v>16</c:v>
                </c:pt>
                <c:pt idx="1">
                  <c:v> 15.8 </c:v>
                </c:pt>
              </c:strCache>
            </c:strRef>
          </c:tx>
          <c:spPr>
            <a:ln w="28575">
              <a:noFill/>
            </a:ln>
          </c:spPr>
          <c:cat>
            <c:strRef>
              <c:f>aTPO!$AH$5:$AH$11</c:f>
              <c:strCache>
                <c:ptCount val="5"/>
                <c:pt idx="0">
                  <c:v>Tid 1</c:v>
                </c:pt>
                <c:pt idx="1">
                  <c:v>Tid 2</c:v>
                </c:pt>
                <c:pt idx="2">
                  <c:v>Tid 3</c:v>
                </c:pt>
                <c:pt idx="3">
                  <c:v>Tid 4</c:v>
                </c:pt>
                <c:pt idx="4">
                  <c:v>Tid 5</c:v>
                </c:pt>
              </c:strCache>
            </c:strRef>
          </c:cat>
          <c:val>
            <c:numRef>
              <c:f>aTPO!$BY$5:$BY$11</c:f>
              <c:numCache>
                <c:formatCode>General</c:formatCode>
                <c:ptCount val="7"/>
                <c:pt idx="0">
                  <c:v>0.30000000000000071</c:v>
                </c:pt>
                <c:pt idx="1">
                  <c:v>-0.10000000000000142</c:v>
                </c:pt>
                <c:pt idx="2">
                  <c:v>1</c:v>
                </c:pt>
                <c:pt idx="3">
                  <c:v>-0.10000000000000142</c:v>
                </c:pt>
                <c:pt idx="4">
                  <c:v>1.6999999999999993</c:v>
                </c:pt>
                <c:pt idx="5">
                  <c:v>0</c:v>
                </c:pt>
                <c:pt idx="6">
                  <c:v>0</c:v>
                </c:pt>
              </c:numCache>
            </c:numRef>
          </c:val>
          <c:smooth val="0"/>
          <c:extLst>
            <c:ext xmlns:c16="http://schemas.microsoft.com/office/drawing/2014/chart" uri="{C3380CC4-5D6E-409C-BE32-E72D297353CC}">
              <c16:uniqueId val="{0000000F-C082-498A-9845-5C64B3DC5597}"/>
            </c:ext>
          </c:extLst>
        </c:ser>
        <c:ser>
          <c:idx val="16"/>
          <c:order val="16"/>
          <c:tx>
            <c:strRef>
              <c:f>aTPO!$BZ$3:$BZ$4</c:f>
              <c:strCache>
                <c:ptCount val="2"/>
                <c:pt idx="0">
                  <c:v>17</c:v>
                </c:pt>
                <c:pt idx="1">
                  <c:v> 30.6 </c:v>
                </c:pt>
              </c:strCache>
            </c:strRef>
          </c:tx>
          <c:spPr>
            <a:ln w="28575">
              <a:noFill/>
            </a:ln>
          </c:spPr>
          <c:cat>
            <c:strRef>
              <c:f>aTPO!$AH$5:$AH$11</c:f>
              <c:strCache>
                <c:ptCount val="5"/>
                <c:pt idx="0">
                  <c:v>Tid 1</c:v>
                </c:pt>
                <c:pt idx="1">
                  <c:v>Tid 2</c:v>
                </c:pt>
                <c:pt idx="2">
                  <c:v>Tid 3</c:v>
                </c:pt>
                <c:pt idx="3">
                  <c:v>Tid 4</c:v>
                </c:pt>
                <c:pt idx="4">
                  <c:v>Tid 5</c:v>
                </c:pt>
              </c:strCache>
            </c:strRef>
          </c:cat>
          <c:val>
            <c:numRef>
              <c:f>aTPO!$BZ$5:$BZ$11</c:f>
              <c:numCache>
                <c:formatCode>General</c:formatCode>
                <c:ptCount val="7"/>
                <c:pt idx="0">
                  <c:v>3.3999999999999986</c:v>
                </c:pt>
                <c:pt idx="1">
                  <c:v>-1.1000000000000014</c:v>
                </c:pt>
                <c:pt idx="2">
                  <c:v>0.79999999999999716</c:v>
                </c:pt>
                <c:pt idx="3">
                  <c:v>0.5</c:v>
                </c:pt>
                <c:pt idx="4">
                  <c:v>3.1000000000000014</c:v>
                </c:pt>
                <c:pt idx="5">
                  <c:v>0</c:v>
                </c:pt>
                <c:pt idx="6">
                  <c:v>0</c:v>
                </c:pt>
              </c:numCache>
            </c:numRef>
          </c:val>
          <c:smooth val="0"/>
          <c:extLst>
            <c:ext xmlns:c16="http://schemas.microsoft.com/office/drawing/2014/chart" uri="{C3380CC4-5D6E-409C-BE32-E72D297353CC}">
              <c16:uniqueId val="{00000010-C082-498A-9845-5C64B3DC5597}"/>
            </c:ext>
          </c:extLst>
        </c:ser>
        <c:ser>
          <c:idx val="17"/>
          <c:order val="17"/>
          <c:tx>
            <c:strRef>
              <c:f>aTPO!$CA$3:$CA$4</c:f>
              <c:strCache>
                <c:ptCount val="2"/>
                <c:pt idx="0">
                  <c:v>18</c:v>
                </c:pt>
                <c:pt idx="1">
                  <c:v> 17.8 </c:v>
                </c:pt>
              </c:strCache>
            </c:strRef>
          </c:tx>
          <c:spPr>
            <a:ln w="28575">
              <a:noFill/>
            </a:ln>
          </c:spPr>
          <c:cat>
            <c:strRef>
              <c:f>aTPO!$AH$5:$AH$11</c:f>
              <c:strCache>
                <c:ptCount val="5"/>
                <c:pt idx="0">
                  <c:v>Tid 1</c:v>
                </c:pt>
                <c:pt idx="1">
                  <c:v>Tid 2</c:v>
                </c:pt>
                <c:pt idx="2">
                  <c:v>Tid 3</c:v>
                </c:pt>
                <c:pt idx="3">
                  <c:v>Tid 4</c:v>
                </c:pt>
                <c:pt idx="4">
                  <c:v>Tid 5</c:v>
                </c:pt>
              </c:strCache>
            </c:strRef>
          </c:cat>
          <c:val>
            <c:numRef>
              <c:f>aTPO!$CA$5:$CA$11</c:f>
              <c:numCache>
                <c:formatCode>General</c:formatCode>
                <c:ptCount val="7"/>
                <c:pt idx="0">
                  <c:v>-1.1000000000000014</c:v>
                </c:pt>
                <c:pt idx="1">
                  <c:v>-0.80000000000000071</c:v>
                </c:pt>
                <c:pt idx="2">
                  <c:v>-0.19999999999999929</c:v>
                </c:pt>
                <c:pt idx="3">
                  <c:v>0.59999999999999787</c:v>
                </c:pt>
                <c:pt idx="4">
                  <c:v>0.39999999999999858</c:v>
                </c:pt>
                <c:pt idx="5">
                  <c:v>0</c:v>
                </c:pt>
                <c:pt idx="6">
                  <c:v>0</c:v>
                </c:pt>
              </c:numCache>
            </c:numRef>
          </c:val>
          <c:smooth val="0"/>
          <c:extLst>
            <c:ext xmlns:c16="http://schemas.microsoft.com/office/drawing/2014/chart" uri="{C3380CC4-5D6E-409C-BE32-E72D297353CC}">
              <c16:uniqueId val="{00000011-C082-498A-9845-5C64B3DC5597}"/>
            </c:ext>
          </c:extLst>
        </c:ser>
        <c:ser>
          <c:idx val="18"/>
          <c:order val="18"/>
          <c:tx>
            <c:strRef>
              <c:f>aTPO!$CB$3:$CB$4</c:f>
              <c:strCache>
                <c:ptCount val="2"/>
                <c:pt idx="0">
                  <c:v>19</c:v>
                </c:pt>
                <c:pt idx="1">
                  <c:v> 115.7 </c:v>
                </c:pt>
              </c:strCache>
            </c:strRef>
          </c:tx>
          <c:spPr>
            <a:ln w="28575">
              <a:noFill/>
            </a:ln>
          </c:spPr>
          <c:cat>
            <c:strRef>
              <c:f>aTPO!$AH$5:$AH$11</c:f>
              <c:strCache>
                <c:ptCount val="5"/>
                <c:pt idx="0">
                  <c:v>Tid 1</c:v>
                </c:pt>
                <c:pt idx="1">
                  <c:v>Tid 2</c:v>
                </c:pt>
                <c:pt idx="2">
                  <c:v>Tid 3</c:v>
                </c:pt>
                <c:pt idx="3">
                  <c:v>Tid 4</c:v>
                </c:pt>
                <c:pt idx="4">
                  <c:v>Tid 5</c:v>
                </c:pt>
              </c:strCache>
            </c:strRef>
          </c:cat>
          <c:val>
            <c:numRef>
              <c:f>aTPO!$CB$5:$CB$11</c:f>
              <c:numCache>
                <c:formatCode>General</c:formatCode>
                <c:ptCount val="7"/>
                <c:pt idx="0">
                  <c:v>-3.1000000000000085</c:v>
                </c:pt>
                <c:pt idx="1">
                  <c:v>1.7000000000000028</c:v>
                </c:pt>
                <c:pt idx="2">
                  <c:v>3.8999999999999915</c:v>
                </c:pt>
                <c:pt idx="3">
                  <c:v>-0.29999999999999716</c:v>
                </c:pt>
                <c:pt idx="4">
                  <c:v>-2.6000000000000085</c:v>
                </c:pt>
                <c:pt idx="5">
                  <c:v>0</c:v>
                </c:pt>
                <c:pt idx="6">
                  <c:v>0</c:v>
                </c:pt>
              </c:numCache>
            </c:numRef>
          </c:val>
          <c:smooth val="0"/>
          <c:extLst>
            <c:ext xmlns:c16="http://schemas.microsoft.com/office/drawing/2014/chart" uri="{C3380CC4-5D6E-409C-BE32-E72D297353CC}">
              <c16:uniqueId val="{00000012-C082-498A-9845-5C64B3DC5597}"/>
            </c:ext>
          </c:extLst>
        </c:ser>
        <c:ser>
          <c:idx val="19"/>
          <c:order val="19"/>
          <c:tx>
            <c:strRef>
              <c:f>aTPO!$CC$3:$CC$4</c:f>
              <c:strCache>
                <c:ptCount val="2"/>
                <c:pt idx="0">
                  <c:v>20</c:v>
                </c:pt>
                <c:pt idx="1">
                  <c:v> -   </c:v>
                </c:pt>
              </c:strCache>
            </c:strRef>
          </c:tx>
          <c:spPr>
            <a:ln w="28575">
              <a:noFill/>
            </a:ln>
          </c:spPr>
          <c:cat>
            <c:strRef>
              <c:f>aTPO!$AH$5:$AH$11</c:f>
              <c:strCache>
                <c:ptCount val="5"/>
                <c:pt idx="0">
                  <c:v>Tid 1</c:v>
                </c:pt>
                <c:pt idx="1">
                  <c:v>Tid 2</c:v>
                </c:pt>
                <c:pt idx="2">
                  <c:v>Tid 3</c:v>
                </c:pt>
                <c:pt idx="3">
                  <c:v>Tid 4</c:v>
                </c:pt>
                <c:pt idx="4">
                  <c:v>Tid 5</c:v>
                </c:pt>
              </c:strCache>
            </c:strRef>
          </c:cat>
          <c:val>
            <c:numRef>
              <c:f>aTPO!$CC$5:$CC$11</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13-C082-498A-9845-5C64B3DC5597}"/>
            </c:ext>
          </c:extLst>
        </c:ser>
        <c:ser>
          <c:idx val="20"/>
          <c:order val="20"/>
          <c:tx>
            <c:strRef>
              <c:f>aTPO!$CD$3:$CD$4</c:f>
              <c:strCache>
                <c:ptCount val="2"/>
                <c:pt idx="0">
                  <c:v>TEa</c:v>
                </c:pt>
              </c:strCache>
            </c:strRef>
          </c:tx>
          <c:spPr>
            <a:ln w="28575">
              <a:solidFill>
                <a:schemeClr val="accent2">
                  <a:lumMod val="60000"/>
                  <a:lumOff val="40000"/>
                </a:schemeClr>
              </a:solidFill>
            </a:ln>
          </c:spPr>
          <c:marker>
            <c:symbol val="none"/>
          </c:marker>
          <c:cat>
            <c:strRef>
              <c:f>aTPO!$AH$5:$AH$11</c:f>
              <c:strCache>
                <c:ptCount val="5"/>
                <c:pt idx="0">
                  <c:v>Tid 1</c:v>
                </c:pt>
                <c:pt idx="1">
                  <c:v>Tid 2</c:v>
                </c:pt>
                <c:pt idx="2">
                  <c:v>Tid 3</c:v>
                </c:pt>
                <c:pt idx="3">
                  <c:v>Tid 4</c:v>
                </c:pt>
                <c:pt idx="4">
                  <c:v>Tid 5</c:v>
                </c:pt>
              </c:strCache>
            </c:strRef>
          </c:cat>
          <c:val>
            <c:numRef>
              <c:f>aTPO!$CD$5:$CD$11</c:f>
              <c:numCache>
                <c:formatCode>_ * #\ ##0.00_ ;_ * \-#\ ##0.00_ ;_ * "-"??_ ;_ @_ </c:formatCode>
                <c:ptCount val="7"/>
                <c:pt idx="0">
                  <c:v>7.5535142857142876</c:v>
                </c:pt>
                <c:pt idx="1">
                  <c:v>7.5535142857142876</c:v>
                </c:pt>
                <c:pt idx="2">
                  <c:v>7.5535142857142876</c:v>
                </c:pt>
                <c:pt idx="3">
                  <c:v>7.5535142857142876</c:v>
                </c:pt>
                <c:pt idx="4">
                  <c:v>7.5535142857142876</c:v>
                </c:pt>
                <c:pt idx="5">
                  <c:v>0</c:v>
                </c:pt>
                <c:pt idx="6">
                  <c:v>0</c:v>
                </c:pt>
              </c:numCache>
            </c:numRef>
          </c:val>
          <c:smooth val="0"/>
          <c:extLst>
            <c:ext xmlns:c16="http://schemas.microsoft.com/office/drawing/2014/chart" uri="{C3380CC4-5D6E-409C-BE32-E72D297353CC}">
              <c16:uniqueId val="{00000014-C082-498A-9845-5C64B3DC5597}"/>
            </c:ext>
          </c:extLst>
        </c:ser>
        <c:ser>
          <c:idx val="21"/>
          <c:order val="21"/>
          <c:tx>
            <c:strRef>
              <c:f>aTPO!$CE$3:$CE$4</c:f>
              <c:strCache>
                <c:ptCount val="2"/>
                <c:pt idx="0">
                  <c:v>B</c:v>
                </c:pt>
              </c:strCache>
            </c:strRef>
          </c:tx>
          <c:spPr>
            <a:ln w="28575">
              <a:solidFill>
                <a:schemeClr val="accent1"/>
              </a:solidFill>
            </a:ln>
          </c:spPr>
          <c:marker>
            <c:symbol val="none"/>
          </c:marker>
          <c:cat>
            <c:strRef>
              <c:f>aTPO!$AH$5:$AH$11</c:f>
              <c:strCache>
                <c:ptCount val="5"/>
                <c:pt idx="0">
                  <c:v>Tid 1</c:v>
                </c:pt>
                <c:pt idx="1">
                  <c:v>Tid 2</c:v>
                </c:pt>
                <c:pt idx="2">
                  <c:v>Tid 3</c:v>
                </c:pt>
                <c:pt idx="3">
                  <c:v>Tid 4</c:v>
                </c:pt>
                <c:pt idx="4">
                  <c:v>Tid 5</c:v>
                </c:pt>
              </c:strCache>
            </c:strRef>
          </c:cat>
          <c:val>
            <c:numRef>
              <c:f>aTPO!$CE$5:$CE$11</c:f>
              <c:numCache>
                <c:formatCode>_ * #\ ##0.00_ ;_ * \-#\ ##0.00_ ;_ * "-"??_ ;_ @_ </c:formatCode>
                <c:ptCount val="7"/>
                <c:pt idx="0">
                  <c:v>6.019971428571429</c:v>
                </c:pt>
                <c:pt idx="1">
                  <c:v>6.019971428571429</c:v>
                </c:pt>
                <c:pt idx="2">
                  <c:v>6.019971428571429</c:v>
                </c:pt>
                <c:pt idx="3">
                  <c:v>6.019971428571429</c:v>
                </c:pt>
                <c:pt idx="4">
                  <c:v>6.019971428571429</c:v>
                </c:pt>
                <c:pt idx="5">
                  <c:v>0</c:v>
                </c:pt>
                <c:pt idx="6">
                  <c:v>0</c:v>
                </c:pt>
              </c:numCache>
            </c:numRef>
          </c:val>
          <c:smooth val="0"/>
          <c:extLst>
            <c:ext xmlns:c16="http://schemas.microsoft.com/office/drawing/2014/chart" uri="{C3380CC4-5D6E-409C-BE32-E72D297353CC}">
              <c16:uniqueId val="{00000015-C082-498A-9845-5C64B3DC5597}"/>
            </c:ext>
          </c:extLst>
        </c:ser>
        <c:ser>
          <c:idx val="22"/>
          <c:order val="22"/>
          <c:tx>
            <c:strRef>
              <c:f>aTPO!$CF$3:$CF$4</c:f>
              <c:strCache>
                <c:ptCount val="2"/>
                <c:pt idx="0">
                  <c:v>-B</c:v>
                </c:pt>
              </c:strCache>
            </c:strRef>
          </c:tx>
          <c:spPr>
            <a:ln w="28575">
              <a:solidFill>
                <a:srgbClr val="4F81BD"/>
              </a:solidFill>
            </a:ln>
          </c:spPr>
          <c:marker>
            <c:symbol val="none"/>
          </c:marker>
          <c:cat>
            <c:strRef>
              <c:f>aTPO!$AH$5:$AH$11</c:f>
              <c:strCache>
                <c:ptCount val="5"/>
                <c:pt idx="0">
                  <c:v>Tid 1</c:v>
                </c:pt>
                <c:pt idx="1">
                  <c:v>Tid 2</c:v>
                </c:pt>
                <c:pt idx="2">
                  <c:v>Tid 3</c:v>
                </c:pt>
                <c:pt idx="3">
                  <c:v>Tid 4</c:v>
                </c:pt>
                <c:pt idx="4">
                  <c:v>Tid 5</c:v>
                </c:pt>
              </c:strCache>
            </c:strRef>
          </c:cat>
          <c:val>
            <c:numRef>
              <c:f>aTPO!$CF$5:$CF$11</c:f>
              <c:numCache>
                <c:formatCode>_ * #\ ##0.00_ ;_ * \-#\ ##0.00_ ;_ * "-"??_ ;_ @_ </c:formatCode>
                <c:ptCount val="7"/>
                <c:pt idx="0">
                  <c:v>-6.019971428571429</c:v>
                </c:pt>
                <c:pt idx="1">
                  <c:v>-6.019971428571429</c:v>
                </c:pt>
                <c:pt idx="2">
                  <c:v>-6.019971428571429</c:v>
                </c:pt>
                <c:pt idx="3">
                  <c:v>-6.019971428571429</c:v>
                </c:pt>
                <c:pt idx="4">
                  <c:v>-6.019971428571429</c:v>
                </c:pt>
                <c:pt idx="5">
                  <c:v>0</c:v>
                </c:pt>
                <c:pt idx="6">
                  <c:v>0</c:v>
                </c:pt>
              </c:numCache>
            </c:numRef>
          </c:val>
          <c:smooth val="0"/>
          <c:extLst>
            <c:ext xmlns:c16="http://schemas.microsoft.com/office/drawing/2014/chart" uri="{C3380CC4-5D6E-409C-BE32-E72D297353CC}">
              <c16:uniqueId val="{00000016-C082-498A-9845-5C64B3DC5597}"/>
            </c:ext>
          </c:extLst>
        </c:ser>
        <c:ser>
          <c:idx val="23"/>
          <c:order val="23"/>
          <c:tx>
            <c:strRef>
              <c:f>aTPO!$CG$3:$CG$4</c:f>
              <c:strCache>
                <c:ptCount val="2"/>
                <c:pt idx="0">
                  <c:v>-TEa</c:v>
                </c:pt>
              </c:strCache>
            </c:strRef>
          </c:tx>
          <c:spPr>
            <a:ln w="28575">
              <a:solidFill>
                <a:srgbClr val="C0504D">
                  <a:lumMod val="60000"/>
                  <a:lumOff val="40000"/>
                </a:srgbClr>
              </a:solidFill>
            </a:ln>
          </c:spPr>
          <c:marker>
            <c:symbol val="none"/>
          </c:marker>
          <c:cat>
            <c:strRef>
              <c:f>aTPO!$AH$5:$AH$11</c:f>
              <c:strCache>
                <c:ptCount val="5"/>
                <c:pt idx="0">
                  <c:v>Tid 1</c:v>
                </c:pt>
                <c:pt idx="1">
                  <c:v>Tid 2</c:v>
                </c:pt>
                <c:pt idx="2">
                  <c:v>Tid 3</c:v>
                </c:pt>
                <c:pt idx="3">
                  <c:v>Tid 4</c:v>
                </c:pt>
                <c:pt idx="4">
                  <c:v>Tid 5</c:v>
                </c:pt>
              </c:strCache>
            </c:strRef>
          </c:cat>
          <c:val>
            <c:numRef>
              <c:f>aTPO!$CG$5:$CG$11</c:f>
              <c:numCache>
                <c:formatCode>_ * #\ ##0.00_ ;_ * \-#\ ##0.00_ ;_ * "-"??_ ;_ @_ </c:formatCode>
                <c:ptCount val="7"/>
                <c:pt idx="0">
                  <c:v>-7.5535142857142876</c:v>
                </c:pt>
                <c:pt idx="1">
                  <c:v>-7.5535142857142876</c:v>
                </c:pt>
                <c:pt idx="2">
                  <c:v>-7.5535142857142876</c:v>
                </c:pt>
                <c:pt idx="3">
                  <c:v>-7.5535142857142876</c:v>
                </c:pt>
                <c:pt idx="4">
                  <c:v>-7.5535142857142876</c:v>
                </c:pt>
                <c:pt idx="5">
                  <c:v>0</c:v>
                </c:pt>
                <c:pt idx="6">
                  <c:v>0</c:v>
                </c:pt>
              </c:numCache>
            </c:numRef>
          </c:val>
          <c:smooth val="0"/>
          <c:extLst>
            <c:ext xmlns:c16="http://schemas.microsoft.com/office/drawing/2014/chart" uri="{C3380CC4-5D6E-409C-BE32-E72D297353CC}">
              <c16:uniqueId val="{00000017-C082-498A-9845-5C64B3DC5597}"/>
            </c:ext>
          </c:extLst>
        </c:ser>
        <c:ser>
          <c:idx val="24"/>
          <c:order val="24"/>
          <c:tx>
            <c:strRef>
              <c:f>aTPO!$CH$3:$CH$4</c:f>
              <c:strCache>
                <c:ptCount val="2"/>
                <c:pt idx="0">
                  <c:v>M</c:v>
                </c:pt>
              </c:strCache>
            </c:strRef>
          </c:tx>
          <c:spPr>
            <a:ln w="28575">
              <a:noFill/>
            </a:ln>
          </c:spPr>
          <c:marker>
            <c:symbol val="none"/>
          </c:marker>
          <c:errBars>
            <c:errDir val="y"/>
            <c:errBarType val="both"/>
            <c:errValType val="cust"/>
            <c:noEndCap val="0"/>
            <c:plus>
              <c:numRef>
                <c:f>aTPO!$CI$5:$CI$11</c:f>
                <c:numCache>
                  <c:formatCode>General</c:formatCode>
                  <c:ptCount val="7"/>
                  <c:pt idx="0">
                    <c:v>0.52998682657471397</c:v>
                  </c:pt>
                  <c:pt idx="1">
                    <c:v>0.28409834789610189</c:v>
                  </c:pt>
                  <c:pt idx="2">
                    <c:v>0.43083819669744183</c:v>
                  </c:pt>
                  <c:pt idx="3">
                    <c:v>0.20798551956539577</c:v>
                  </c:pt>
                  <c:pt idx="4">
                    <c:v>0.61413930694265118</c:v>
                  </c:pt>
                  <c:pt idx="5">
                    <c:v>0</c:v>
                  </c:pt>
                  <c:pt idx="6">
                    <c:v>0</c:v>
                  </c:pt>
                </c:numCache>
              </c:numRef>
            </c:plus>
            <c:minus>
              <c:numRef>
                <c:f>aTPO!$CI$5:$CI$11</c:f>
                <c:numCache>
                  <c:formatCode>General</c:formatCode>
                  <c:ptCount val="7"/>
                  <c:pt idx="0">
                    <c:v>0.52998682657471397</c:v>
                  </c:pt>
                  <c:pt idx="1">
                    <c:v>0.28409834789610189</c:v>
                  </c:pt>
                  <c:pt idx="2">
                    <c:v>0.43083819669744183</c:v>
                  </c:pt>
                  <c:pt idx="3">
                    <c:v>0.20798551956539577</c:v>
                  </c:pt>
                  <c:pt idx="4">
                    <c:v>0.61413930694265118</c:v>
                  </c:pt>
                  <c:pt idx="5">
                    <c:v>0</c:v>
                  </c:pt>
                  <c:pt idx="6">
                    <c:v>0</c:v>
                  </c:pt>
                </c:numCache>
              </c:numRef>
            </c:minus>
            <c:spPr>
              <a:ln w="254000">
                <a:solidFill>
                  <a:sysClr val="windowText" lastClr="000000">
                    <a:alpha val="19000"/>
                  </a:sysClr>
                </a:solidFill>
              </a:ln>
            </c:spPr>
          </c:errBars>
          <c:cat>
            <c:strRef>
              <c:f>aTPO!$AH$5:$AH$11</c:f>
              <c:strCache>
                <c:ptCount val="5"/>
                <c:pt idx="0">
                  <c:v>Tid 1</c:v>
                </c:pt>
                <c:pt idx="1">
                  <c:v>Tid 2</c:v>
                </c:pt>
                <c:pt idx="2">
                  <c:v>Tid 3</c:v>
                </c:pt>
                <c:pt idx="3">
                  <c:v>Tid 4</c:v>
                </c:pt>
                <c:pt idx="4">
                  <c:v>Tid 5</c:v>
                </c:pt>
              </c:strCache>
            </c:strRef>
          </c:cat>
          <c:val>
            <c:numRef>
              <c:f>aTPO!$CH$5:$CH$11</c:f>
              <c:numCache>
                <c:formatCode>General</c:formatCode>
                <c:ptCount val="7"/>
                <c:pt idx="0">
                  <c:v>-3.1578947368421574E-2</c:v>
                </c:pt>
                <c:pt idx="1">
                  <c:v>0.1789473684210526</c:v>
                </c:pt>
                <c:pt idx="2">
                  <c:v>0.38421052631578884</c:v>
                </c:pt>
                <c:pt idx="3">
                  <c:v>-0.11052631578947363</c:v>
                </c:pt>
                <c:pt idx="4">
                  <c:v>3.7499999999999256E-2</c:v>
                </c:pt>
                <c:pt idx="5">
                  <c:v>0</c:v>
                </c:pt>
                <c:pt idx="6">
                  <c:v>0</c:v>
                </c:pt>
              </c:numCache>
            </c:numRef>
          </c:val>
          <c:smooth val="0"/>
          <c:extLst>
            <c:ext xmlns:c16="http://schemas.microsoft.com/office/drawing/2014/chart" uri="{C3380CC4-5D6E-409C-BE32-E72D297353CC}">
              <c16:uniqueId val="{00000018-C082-498A-9845-5C64B3DC5597}"/>
            </c:ext>
          </c:extLst>
        </c:ser>
        <c:dLbls>
          <c:showLegendKey val="0"/>
          <c:showVal val="0"/>
          <c:showCatName val="0"/>
          <c:showSerName val="0"/>
          <c:showPercent val="0"/>
          <c:showBubbleSize val="0"/>
        </c:dLbls>
        <c:marker val="1"/>
        <c:smooth val="0"/>
        <c:axId val="169791488"/>
        <c:axId val="169793024"/>
      </c:lineChart>
      <c:catAx>
        <c:axId val="169791488"/>
        <c:scaling>
          <c:orientation val="minMax"/>
        </c:scaling>
        <c:delete val="0"/>
        <c:axPos val="b"/>
        <c:numFmt formatCode="General" sourceLinked="1"/>
        <c:majorTickMark val="out"/>
        <c:minorTickMark val="none"/>
        <c:tickLblPos val="low"/>
        <c:txPr>
          <a:bodyPr/>
          <a:lstStyle/>
          <a:p>
            <a:pPr>
              <a:defRPr sz="1600"/>
            </a:pPr>
            <a:endParaRPr lang="nb-NO"/>
          </a:p>
        </c:txPr>
        <c:crossAx val="169793024"/>
        <c:crosses val="autoZero"/>
        <c:auto val="1"/>
        <c:lblAlgn val="ctr"/>
        <c:lblOffset val="100"/>
        <c:noMultiLvlLbl val="0"/>
      </c:catAx>
      <c:valAx>
        <c:axId val="169793024"/>
        <c:scaling>
          <c:orientation val="minMax"/>
        </c:scaling>
        <c:delete val="0"/>
        <c:axPos val="l"/>
        <c:majorGridlines/>
        <c:numFmt formatCode="General" sourceLinked="1"/>
        <c:majorTickMark val="out"/>
        <c:minorTickMark val="none"/>
        <c:tickLblPos val="nextTo"/>
        <c:txPr>
          <a:bodyPr/>
          <a:lstStyle/>
          <a:p>
            <a:pPr>
              <a:defRPr sz="1800"/>
            </a:pPr>
            <a:endParaRPr lang="nb-NO"/>
          </a:p>
        </c:txPr>
        <c:crossAx val="169791488"/>
        <c:crosses val="autoZero"/>
        <c:crossBetween val="between"/>
      </c:valAx>
    </c:plotArea>
    <c:plotVisOnly val="1"/>
    <c:dispBlanksAs val="gap"/>
    <c:showDLblsOverMax val="0"/>
  </c:chart>
  <c:printSettings>
    <c:headerFooter/>
    <c:pageMargins b="0.78740157499999996" l="0.70000000000000051" r="0.70000000000000051" t="0.78740157499999996" header="0.30000000000000027" footer="0.30000000000000027"/>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nb-NO"/>
              <a:t>Relative avvik</a:t>
            </a:r>
          </a:p>
        </c:rich>
      </c:tx>
      <c:overlay val="1"/>
    </c:title>
    <c:autoTitleDeleted val="0"/>
    <c:plotArea>
      <c:layout>
        <c:manualLayout>
          <c:layoutTarget val="inner"/>
          <c:xMode val="edge"/>
          <c:yMode val="edge"/>
          <c:x val="7.7753613096785731E-2"/>
          <c:y val="6.5811258492699143E-2"/>
          <c:w val="0.71382409193047658"/>
          <c:h val="0.87463280593544213"/>
        </c:manualLayout>
      </c:layout>
      <c:lineChart>
        <c:grouping val="standard"/>
        <c:varyColors val="0"/>
        <c:ser>
          <c:idx val="0"/>
          <c:order val="0"/>
          <c:tx>
            <c:strRef>
              <c:f>'FT3'!$AG$3:$AG$4</c:f>
              <c:strCache>
                <c:ptCount val="2"/>
                <c:pt idx="0">
                  <c:v>1</c:v>
                </c:pt>
                <c:pt idx="1">
                  <c:v> 4.1 </c:v>
                </c:pt>
              </c:strCache>
            </c:strRef>
          </c:tx>
          <c:spPr>
            <a:ln>
              <a:noFill/>
            </a:ln>
          </c:spPr>
          <c:cat>
            <c:strRef>
              <c:f>'FT3'!$AF$5:$AF$11</c:f>
              <c:strCache>
                <c:ptCount val="5"/>
                <c:pt idx="0">
                  <c:v>Tid 1</c:v>
                </c:pt>
                <c:pt idx="1">
                  <c:v>Tid 2</c:v>
                </c:pt>
                <c:pt idx="2">
                  <c:v>Tid 3</c:v>
                </c:pt>
                <c:pt idx="3">
                  <c:v>Tid 4</c:v>
                </c:pt>
                <c:pt idx="4">
                  <c:v>Tid 5</c:v>
                </c:pt>
              </c:strCache>
            </c:strRef>
          </c:cat>
          <c:val>
            <c:numRef>
              <c:f>'FT3'!$AG$5:$AG$11</c:f>
              <c:numCache>
                <c:formatCode>0%</c:formatCode>
                <c:ptCount val="7"/>
                <c:pt idx="0">
                  <c:v>-7.0731707317073123E-2</c:v>
                </c:pt>
                <c:pt idx="1">
                  <c:v>-4.6341463414634076E-2</c:v>
                </c:pt>
                <c:pt idx="2">
                  <c:v>-8.0487804878048741E-2</c:v>
                </c:pt>
                <c:pt idx="3">
                  <c:v>-5.365853658536579E-2</c:v>
                </c:pt>
                <c:pt idx="4">
                  <c:v>0</c:v>
                </c:pt>
                <c:pt idx="5">
                  <c:v>0</c:v>
                </c:pt>
                <c:pt idx="6">
                  <c:v>0</c:v>
                </c:pt>
              </c:numCache>
            </c:numRef>
          </c:val>
          <c:smooth val="0"/>
          <c:extLst>
            <c:ext xmlns:c16="http://schemas.microsoft.com/office/drawing/2014/chart" uri="{C3380CC4-5D6E-409C-BE32-E72D297353CC}">
              <c16:uniqueId val="{00000000-4F4F-4FF1-8BB6-F1066EF4C777}"/>
            </c:ext>
          </c:extLst>
        </c:ser>
        <c:ser>
          <c:idx val="1"/>
          <c:order val="1"/>
          <c:tx>
            <c:strRef>
              <c:f>'FT3'!$AH$3:$AH$4</c:f>
              <c:strCache>
                <c:ptCount val="2"/>
                <c:pt idx="0">
                  <c:v>2</c:v>
                </c:pt>
                <c:pt idx="1">
                  <c:v> 5.0 </c:v>
                </c:pt>
              </c:strCache>
            </c:strRef>
          </c:tx>
          <c:spPr>
            <a:ln>
              <a:noFill/>
            </a:ln>
          </c:spPr>
          <c:cat>
            <c:strRef>
              <c:f>'FT3'!$AF$5:$AF$11</c:f>
              <c:strCache>
                <c:ptCount val="5"/>
                <c:pt idx="0">
                  <c:v>Tid 1</c:v>
                </c:pt>
                <c:pt idx="1">
                  <c:v>Tid 2</c:v>
                </c:pt>
                <c:pt idx="2">
                  <c:v>Tid 3</c:v>
                </c:pt>
                <c:pt idx="3">
                  <c:v>Tid 4</c:v>
                </c:pt>
                <c:pt idx="4">
                  <c:v>Tid 5</c:v>
                </c:pt>
              </c:strCache>
            </c:strRef>
          </c:cat>
          <c:val>
            <c:numRef>
              <c:f>'FT3'!$AH$5:$AH$11</c:f>
              <c:numCache>
                <c:formatCode>0%</c:formatCode>
                <c:ptCount val="7"/>
                <c:pt idx="0">
                  <c:v>-4.2000000000000037E-2</c:v>
                </c:pt>
                <c:pt idx="1">
                  <c:v>-6.6000000000000059E-2</c:v>
                </c:pt>
                <c:pt idx="2">
                  <c:v>-8.3999999999999964E-2</c:v>
                </c:pt>
                <c:pt idx="3">
                  <c:v>-3.5999999999999921E-2</c:v>
                </c:pt>
                <c:pt idx="4">
                  <c:v>0</c:v>
                </c:pt>
                <c:pt idx="5">
                  <c:v>0</c:v>
                </c:pt>
                <c:pt idx="6">
                  <c:v>0</c:v>
                </c:pt>
              </c:numCache>
            </c:numRef>
          </c:val>
          <c:smooth val="0"/>
          <c:extLst>
            <c:ext xmlns:c16="http://schemas.microsoft.com/office/drawing/2014/chart" uri="{C3380CC4-5D6E-409C-BE32-E72D297353CC}">
              <c16:uniqueId val="{00000001-4F4F-4FF1-8BB6-F1066EF4C777}"/>
            </c:ext>
          </c:extLst>
        </c:ser>
        <c:ser>
          <c:idx val="2"/>
          <c:order val="2"/>
          <c:tx>
            <c:strRef>
              <c:f>'FT3'!$AI$3:$AI$4</c:f>
              <c:strCache>
                <c:ptCount val="2"/>
                <c:pt idx="0">
                  <c:v>3</c:v>
                </c:pt>
                <c:pt idx="1">
                  <c:v> 3.1 </c:v>
                </c:pt>
              </c:strCache>
            </c:strRef>
          </c:tx>
          <c:spPr>
            <a:ln>
              <a:noFill/>
            </a:ln>
          </c:spPr>
          <c:cat>
            <c:strRef>
              <c:f>'FT3'!$AF$5:$AF$11</c:f>
              <c:strCache>
                <c:ptCount val="5"/>
                <c:pt idx="0">
                  <c:v>Tid 1</c:v>
                </c:pt>
                <c:pt idx="1">
                  <c:v>Tid 2</c:v>
                </c:pt>
                <c:pt idx="2">
                  <c:v>Tid 3</c:v>
                </c:pt>
                <c:pt idx="3">
                  <c:v>Tid 4</c:v>
                </c:pt>
                <c:pt idx="4">
                  <c:v>Tid 5</c:v>
                </c:pt>
              </c:strCache>
            </c:strRef>
          </c:cat>
          <c:val>
            <c:numRef>
              <c:f>'FT3'!$AI$5:$AI$11</c:f>
              <c:numCache>
                <c:formatCode>0%</c:formatCode>
                <c:ptCount val="7"/>
                <c:pt idx="0">
                  <c:v>-0.10322580645161294</c:v>
                </c:pt>
                <c:pt idx="1">
                  <c:v>-7.4193548387096797E-2</c:v>
                </c:pt>
                <c:pt idx="2">
                  <c:v>-5.4838709677419328E-2</c:v>
                </c:pt>
                <c:pt idx="3">
                  <c:v>-7.7419354838709764E-2</c:v>
                </c:pt>
                <c:pt idx="4">
                  <c:v>-3.2258064516129115E-2</c:v>
                </c:pt>
                <c:pt idx="5">
                  <c:v>0</c:v>
                </c:pt>
                <c:pt idx="6">
                  <c:v>0</c:v>
                </c:pt>
              </c:numCache>
            </c:numRef>
          </c:val>
          <c:smooth val="0"/>
          <c:extLst>
            <c:ext xmlns:c16="http://schemas.microsoft.com/office/drawing/2014/chart" uri="{C3380CC4-5D6E-409C-BE32-E72D297353CC}">
              <c16:uniqueId val="{00000002-4F4F-4FF1-8BB6-F1066EF4C777}"/>
            </c:ext>
          </c:extLst>
        </c:ser>
        <c:ser>
          <c:idx val="3"/>
          <c:order val="3"/>
          <c:tx>
            <c:strRef>
              <c:f>'FT3'!$AJ$3:$AJ$4</c:f>
              <c:strCache>
                <c:ptCount val="2"/>
                <c:pt idx="0">
                  <c:v>4</c:v>
                </c:pt>
                <c:pt idx="1">
                  <c:v> 3.4 </c:v>
                </c:pt>
              </c:strCache>
            </c:strRef>
          </c:tx>
          <c:spPr>
            <a:ln>
              <a:noFill/>
            </a:ln>
          </c:spPr>
          <c:cat>
            <c:strRef>
              <c:f>'FT3'!$AF$5:$AF$11</c:f>
              <c:strCache>
                <c:ptCount val="5"/>
                <c:pt idx="0">
                  <c:v>Tid 1</c:v>
                </c:pt>
                <c:pt idx="1">
                  <c:v>Tid 2</c:v>
                </c:pt>
                <c:pt idx="2">
                  <c:v>Tid 3</c:v>
                </c:pt>
                <c:pt idx="3">
                  <c:v>Tid 4</c:v>
                </c:pt>
                <c:pt idx="4">
                  <c:v>Tid 5</c:v>
                </c:pt>
              </c:strCache>
            </c:strRef>
          </c:cat>
          <c:val>
            <c:numRef>
              <c:f>'FT3'!$AJ$5:$AJ$11</c:f>
              <c:numCache>
                <c:formatCode>0%</c:formatCode>
                <c:ptCount val="7"/>
                <c:pt idx="0">
                  <c:v>3.2352941176470473E-2</c:v>
                </c:pt>
                <c:pt idx="1">
                  <c:v>4.705882352941182E-2</c:v>
                </c:pt>
                <c:pt idx="2">
                  <c:v>2.9411764705882248E-3</c:v>
                </c:pt>
                <c:pt idx="3">
                  <c:v>3.529411764705892E-2</c:v>
                </c:pt>
                <c:pt idx="4">
                  <c:v>8.235294117647074E-2</c:v>
                </c:pt>
                <c:pt idx="5">
                  <c:v>0</c:v>
                </c:pt>
                <c:pt idx="6">
                  <c:v>0</c:v>
                </c:pt>
              </c:numCache>
            </c:numRef>
          </c:val>
          <c:smooth val="0"/>
          <c:extLst>
            <c:ext xmlns:c16="http://schemas.microsoft.com/office/drawing/2014/chart" uri="{C3380CC4-5D6E-409C-BE32-E72D297353CC}">
              <c16:uniqueId val="{00000003-4F4F-4FF1-8BB6-F1066EF4C777}"/>
            </c:ext>
          </c:extLst>
        </c:ser>
        <c:ser>
          <c:idx val="4"/>
          <c:order val="4"/>
          <c:tx>
            <c:strRef>
              <c:f>'FT3'!$AK$3:$AK$4</c:f>
              <c:strCache>
                <c:ptCount val="2"/>
                <c:pt idx="0">
                  <c:v>5</c:v>
                </c:pt>
                <c:pt idx="1">
                  <c:v> 2.9 </c:v>
                </c:pt>
              </c:strCache>
            </c:strRef>
          </c:tx>
          <c:spPr>
            <a:ln>
              <a:noFill/>
            </a:ln>
          </c:spPr>
          <c:cat>
            <c:strRef>
              <c:f>'FT3'!$AF$5:$AF$11</c:f>
              <c:strCache>
                <c:ptCount val="5"/>
                <c:pt idx="0">
                  <c:v>Tid 1</c:v>
                </c:pt>
                <c:pt idx="1">
                  <c:v>Tid 2</c:v>
                </c:pt>
                <c:pt idx="2">
                  <c:v>Tid 3</c:v>
                </c:pt>
                <c:pt idx="3">
                  <c:v>Tid 4</c:v>
                </c:pt>
                <c:pt idx="4">
                  <c:v>Tid 5</c:v>
                </c:pt>
              </c:strCache>
            </c:strRef>
          </c:cat>
          <c:val>
            <c:numRef>
              <c:f>'FT3'!$AK$5:$AK$11</c:f>
              <c:numCache>
                <c:formatCode>0%</c:formatCode>
                <c:ptCount val="7"/>
                <c:pt idx="0">
                  <c:v>0</c:v>
                </c:pt>
                <c:pt idx="1">
                  <c:v>-6.8965517241379448E-3</c:v>
                </c:pt>
                <c:pt idx="2">
                  <c:v>1.0344827586207028E-2</c:v>
                </c:pt>
                <c:pt idx="3">
                  <c:v>7.241379310344831E-2</c:v>
                </c:pt>
                <c:pt idx="4">
                  <c:v>-6.8965517241379448E-3</c:v>
                </c:pt>
                <c:pt idx="5">
                  <c:v>0</c:v>
                </c:pt>
                <c:pt idx="6">
                  <c:v>0</c:v>
                </c:pt>
              </c:numCache>
            </c:numRef>
          </c:val>
          <c:smooth val="0"/>
          <c:extLst>
            <c:ext xmlns:c16="http://schemas.microsoft.com/office/drawing/2014/chart" uri="{C3380CC4-5D6E-409C-BE32-E72D297353CC}">
              <c16:uniqueId val="{00000004-4F4F-4FF1-8BB6-F1066EF4C777}"/>
            </c:ext>
          </c:extLst>
        </c:ser>
        <c:ser>
          <c:idx val="5"/>
          <c:order val="5"/>
          <c:tx>
            <c:strRef>
              <c:f>'FT3'!$AL$3:$AL$4</c:f>
              <c:strCache>
                <c:ptCount val="2"/>
                <c:pt idx="0">
                  <c:v>6</c:v>
                </c:pt>
                <c:pt idx="1">
                  <c:v> 3.3 </c:v>
                </c:pt>
              </c:strCache>
            </c:strRef>
          </c:tx>
          <c:spPr>
            <a:ln>
              <a:noFill/>
            </a:ln>
          </c:spPr>
          <c:cat>
            <c:strRef>
              <c:f>'FT3'!$AF$5:$AF$11</c:f>
              <c:strCache>
                <c:ptCount val="5"/>
                <c:pt idx="0">
                  <c:v>Tid 1</c:v>
                </c:pt>
                <c:pt idx="1">
                  <c:v>Tid 2</c:v>
                </c:pt>
                <c:pt idx="2">
                  <c:v>Tid 3</c:v>
                </c:pt>
                <c:pt idx="3">
                  <c:v>Tid 4</c:v>
                </c:pt>
                <c:pt idx="4">
                  <c:v>Tid 5</c:v>
                </c:pt>
              </c:strCache>
            </c:strRef>
          </c:cat>
          <c:val>
            <c:numRef>
              <c:f>'FT3'!$AL$5:$AL$11</c:f>
              <c:numCache>
                <c:formatCode>0%</c:formatCode>
                <c:ptCount val="7"/>
                <c:pt idx="0">
                  <c:v>0</c:v>
                </c:pt>
                <c:pt idx="1">
                  <c:v>-7.5757575757575801E-2</c:v>
                </c:pt>
                <c:pt idx="2">
                  <c:v>3.0303030303031608E-3</c:v>
                </c:pt>
                <c:pt idx="3">
                  <c:v>-2.4242424242424176E-2</c:v>
                </c:pt>
                <c:pt idx="4">
                  <c:v>-6.0606060606060552E-2</c:v>
                </c:pt>
                <c:pt idx="5">
                  <c:v>0</c:v>
                </c:pt>
                <c:pt idx="6">
                  <c:v>0</c:v>
                </c:pt>
              </c:numCache>
            </c:numRef>
          </c:val>
          <c:smooth val="0"/>
          <c:extLst>
            <c:ext xmlns:c16="http://schemas.microsoft.com/office/drawing/2014/chart" uri="{C3380CC4-5D6E-409C-BE32-E72D297353CC}">
              <c16:uniqueId val="{00000005-4F4F-4FF1-8BB6-F1066EF4C777}"/>
            </c:ext>
          </c:extLst>
        </c:ser>
        <c:ser>
          <c:idx val="6"/>
          <c:order val="6"/>
          <c:tx>
            <c:strRef>
              <c:f>'FT3'!$AM$3:$AM$4</c:f>
              <c:strCache>
                <c:ptCount val="2"/>
                <c:pt idx="0">
                  <c:v>7</c:v>
                </c:pt>
                <c:pt idx="1">
                  <c:v> 5.0 </c:v>
                </c:pt>
              </c:strCache>
            </c:strRef>
          </c:tx>
          <c:spPr>
            <a:ln>
              <a:noFill/>
            </a:ln>
          </c:spPr>
          <c:cat>
            <c:strRef>
              <c:f>'FT3'!$AF$5:$AF$11</c:f>
              <c:strCache>
                <c:ptCount val="5"/>
                <c:pt idx="0">
                  <c:v>Tid 1</c:v>
                </c:pt>
                <c:pt idx="1">
                  <c:v>Tid 2</c:v>
                </c:pt>
                <c:pt idx="2">
                  <c:v>Tid 3</c:v>
                </c:pt>
                <c:pt idx="3">
                  <c:v>Tid 4</c:v>
                </c:pt>
                <c:pt idx="4">
                  <c:v>Tid 5</c:v>
                </c:pt>
              </c:strCache>
            </c:strRef>
          </c:cat>
          <c:val>
            <c:numRef>
              <c:f>'FT3'!$AM$5:$AM$11</c:f>
              <c:numCache>
                <c:formatCode>0%</c:formatCode>
                <c:ptCount val="7"/>
                <c:pt idx="0">
                  <c:v>-1.6000000000000014E-2</c:v>
                </c:pt>
                <c:pt idx="1">
                  <c:v>-3.0000000000000027E-2</c:v>
                </c:pt>
                <c:pt idx="2">
                  <c:v>4.0000000000000036E-3</c:v>
                </c:pt>
                <c:pt idx="3">
                  <c:v>1.4000000000000012E-2</c:v>
                </c:pt>
                <c:pt idx="4">
                  <c:v>0</c:v>
                </c:pt>
                <c:pt idx="5">
                  <c:v>0</c:v>
                </c:pt>
                <c:pt idx="6">
                  <c:v>0</c:v>
                </c:pt>
              </c:numCache>
            </c:numRef>
          </c:val>
          <c:smooth val="0"/>
          <c:extLst>
            <c:ext xmlns:c16="http://schemas.microsoft.com/office/drawing/2014/chart" uri="{C3380CC4-5D6E-409C-BE32-E72D297353CC}">
              <c16:uniqueId val="{00000006-4F4F-4FF1-8BB6-F1066EF4C777}"/>
            </c:ext>
          </c:extLst>
        </c:ser>
        <c:ser>
          <c:idx val="7"/>
          <c:order val="7"/>
          <c:tx>
            <c:strRef>
              <c:f>'FT3'!$AN$3:$AN$4</c:f>
              <c:strCache>
                <c:ptCount val="2"/>
                <c:pt idx="0">
                  <c:v>8</c:v>
                </c:pt>
                <c:pt idx="1">
                  <c:v> 4.4 </c:v>
                </c:pt>
              </c:strCache>
            </c:strRef>
          </c:tx>
          <c:spPr>
            <a:ln w="28575">
              <a:noFill/>
            </a:ln>
          </c:spPr>
          <c:cat>
            <c:strRef>
              <c:f>'FT3'!$AF$5:$AF$11</c:f>
              <c:strCache>
                <c:ptCount val="5"/>
                <c:pt idx="0">
                  <c:v>Tid 1</c:v>
                </c:pt>
                <c:pt idx="1">
                  <c:v>Tid 2</c:v>
                </c:pt>
                <c:pt idx="2">
                  <c:v>Tid 3</c:v>
                </c:pt>
                <c:pt idx="3">
                  <c:v>Tid 4</c:v>
                </c:pt>
                <c:pt idx="4">
                  <c:v>Tid 5</c:v>
                </c:pt>
              </c:strCache>
            </c:strRef>
          </c:cat>
          <c:val>
            <c:numRef>
              <c:f>'FT3'!$AN$5:$AN$11</c:f>
              <c:numCache>
                <c:formatCode>0%</c:formatCode>
                <c:ptCount val="7"/>
                <c:pt idx="0">
                  <c:v>-0.1095890410958904</c:v>
                </c:pt>
                <c:pt idx="1">
                  <c:v>-7.5342465753424626E-2</c:v>
                </c:pt>
                <c:pt idx="2">
                  <c:v>-9.1324200913242004E-3</c:v>
                </c:pt>
                <c:pt idx="3">
                  <c:v>-1.8264840182648401E-2</c:v>
                </c:pt>
                <c:pt idx="4">
                  <c:v>-0.10273972602739723</c:v>
                </c:pt>
                <c:pt idx="5">
                  <c:v>0</c:v>
                </c:pt>
                <c:pt idx="6">
                  <c:v>0</c:v>
                </c:pt>
              </c:numCache>
            </c:numRef>
          </c:val>
          <c:smooth val="0"/>
          <c:extLst>
            <c:ext xmlns:c16="http://schemas.microsoft.com/office/drawing/2014/chart" uri="{C3380CC4-5D6E-409C-BE32-E72D297353CC}">
              <c16:uniqueId val="{00000007-4F4F-4FF1-8BB6-F1066EF4C777}"/>
            </c:ext>
          </c:extLst>
        </c:ser>
        <c:ser>
          <c:idx val="8"/>
          <c:order val="8"/>
          <c:tx>
            <c:strRef>
              <c:f>'FT3'!$AO$3:$AO$4</c:f>
              <c:strCache>
                <c:ptCount val="2"/>
                <c:pt idx="0">
                  <c:v>9</c:v>
                </c:pt>
                <c:pt idx="1">
                  <c:v> 4.5 </c:v>
                </c:pt>
              </c:strCache>
            </c:strRef>
          </c:tx>
          <c:spPr>
            <a:ln w="28575">
              <a:noFill/>
            </a:ln>
          </c:spPr>
          <c:cat>
            <c:strRef>
              <c:f>'FT3'!$AF$5:$AF$11</c:f>
              <c:strCache>
                <c:ptCount val="5"/>
                <c:pt idx="0">
                  <c:v>Tid 1</c:v>
                </c:pt>
                <c:pt idx="1">
                  <c:v>Tid 2</c:v>
                </c:pt>
                <c:pt idx="2">
                  <c:v>Tid 3</c:v>
                </c:pt>
                <c:pt idx="3">
                  <c:v>Tid 4</c:v>
                </c:pt>
                <c:pt idx="4">
                  <c:v>Tid 5</c:v>
                </c:pt>
              </c:strCache>
            </c:strRef>
          </c:cat>
          <c:val>
            <c:numRef>
              <c:f>'FT3'!$AO$5:$AO$11</c:f>
              <c:numCache>
                <c:formatCode>0%</c:formatCode>
                <c:ptCount val="7"/>
                <c:pt idx="0">
                  <c:v>-7.2687224669603534E-2</c:v>
                </c:pt>
                <c:pt idx="1">
                  <c:v>-1.3215859030836885E-2</c:v>
                </c:pt>
                <c:pt idx="2">
                  <c:v>3.3039647577092657E-2</c:v>
                </c:pt>
                <c:pt idx="3">
                  <c:v>-2.8634361233480177E-2</c:v>
                </c:pt>
                <c:pt idx="4">
                  <c:v>-5.7268722466960353E-2</c:v>
                </c:pt>
                <c:pt idx="5">
                  <c:v>0</c:v>
                </c:pt>
                <c:pt idx="6">
                  <c:v>0</c:v>
                </c:pt>
              </c:numCache>
            </c:numRef>
          </c:val>
          <c:smooth val="0"/>
          <c:extLst>
            <c:ext xmlns:c16="http://schemas.microsoft.com/office/drawing/2014/chart" uri="{C3380CC4-5D6E-409C-BE32-E72D297353CC}">
              <c16:uniqueId val="{00000008-4F4F-4FF1-8BB6-F1066EF4C777}"/>
            </c:ext>
          </c:extLst>
        </c:ser>
        <c:ser>
          <c:idx val="9"/>
          <c:order val="9"/>
          <c:tx>
            <c:strRef>
              <c:f>'FT3'!$AP$3:$AP$4</c:f>
              <c:strCache>
                <c:ptCount val="2"/>
                <c:pt idx="0">
                  <c:v>10</c:v>
                </c:pt>
                <c:pt idx="1">
                  <c:v> 5.5 </c:v>
                </c:pt>
              </c:strCache>
            </c:strRef>
          </c:tx>
          <c:spPr>
            <a:ln w="28575">
              <a:noFill/>
            </a:ln>
          </c:spPr>
          <c:cat>
            <c:strRef>
              <c:f>'FT3'!$AF$5:$AF$11</c:f>
              <c:strCache>
                <c:ptCount val="5"/>
                <c:pt idx="0">
                  <c:v>Tid 1</c:v>
                </c:pt>
                <c:pt idx="1">
                  <c:v>Tid 2</c:v>
                </c:pt>
                <c:pt idx="2">
                  <c:v>Tid 3</c:v>
                </c:pt>
                <c:pt idx="3">
                  <c:v>Tid 4</c:v>
                </c:pt>
                <c:pt idx="4">
                  <c:v>Tid 5</c:v>
                </c:pt>
              </c:strCache>
            </c:strRef>
          </c:cat>
          <c:val>
            <c:numRef>
              <c:f>'FT3'!$AP$5:$AP$11</c:f>
              <c:numCache>
                <c:formatCode>0%</c:formatCode>
                <c:ptCount val="7"/>
                <c:pt idx="0">
                  <c:v>-5.7761732851985603E-2</c:v>
                </c:pt>
                <c:pt idx="1">
                  <c:v>1.0830324909747224E-2</c:v>
                </c:pt>
                <c:pt idx="2">
                  <c:v>-2.7075812274368283E-2</c:v>
                </c:pt>
                <c:pt idx="3">
                  <c:v>2.7075812274368394E-2</c:v>
                </c:pt>
                <c:pt idx="4">
                  <c:v>1.6245487364620947E-2</c:v>
                </c:pt>
                <c:pt idx="5">
                  <c:v>0</c:v>
                </c:pt>
                <c:pt idx="6">
                  <c:v>0</c:v>
                </c:pt>
              </c:numCache>
            </c:numRef>
          </c:val>
          <c:smooth val="0"/>
          <c:extLst>
            <c:ext xmlns:c16="http://schemas.microsoft.com/office/drawing/2014/chart" uri="{C3380CC4-5D6E-409C-BE32-E72D297353CC}">
              <c16:uniqueId val="{00000009-4F4F-4FF1-8BB6-F1066EF4C777}"/>
            </c:ext>
          </c:extLst>
        </c:ser>
        <c:ser>
          <c:idx val="10"/>
          <c:order val="10"/>
          <c:tx>
            <c:strRef>
              <c:f>'FT3'!$AQ$3:$AQ$4</c:f>
              <c:strCache>
                <c:ptCount val="2"/>
                <c:pt idx="0">
                  <c:v>11</c:v>
                </c:pt>
                <c:pt idx="1">
                  <c:v> 4.7 </c:v>
                </c:pt>
              </c:strCache>
            </c:strRef>
          </c:tx>
          <c:spPr>
            <a:ln w="28575">
              <a:noFill/>
            </a:ln>
          </c:spPr>
          <c:cat>
            <c:strRef>
              <c:f>'FT3'!$AF$5:$AF$11</c:f>
              <c:strCache>
                <c:ptCount val="5"/>
                <c:pt idx="0">
                  <c:v>Tid 1</c:v>
                </c:pt>
                <c:pt idx="1">
                  <c:v>Tid 2</c:v>
                </c:pt>
                <c:pt idx="2">
                  <c:v>Tid 3</c:v>
                </c:pt>
                <c:pt idx="3">
                  <c:v>Tid 4</c:v>
                </c:pt>
                <c:pt idx="4">
                  <c:v>Tid 5</c:v>
                </c:pt>
              </c:strCache>
            </c:strRef>
          </c:cat>
          <c:val>
            <c:numRef>
              <c:f>'FT3'!$AQ$5:$AQ$11</c:f>
              <c:numCache>
                <c:formatCode>0%</c:formatCode>
                <c:ptCount val="7"/>
                <c:pt idx="0">
                  <c:v>-3.7974683544303889E-2</c:v>
                </c:pt>
                <c:pt idx="1">
                  <c:v>-6.3291139240506666E-3</c:v>
                </c:pt>
                <c:pt idx="2">
                  <c:v>-1.2658227848101333E-2</c:v>
                </c:pt>
                <c:pt idx="3">
                  <c:v>-6.3291139240506666E-3</c:v>
                </c:pt>
                <c:pt idx="4">
                  <c:v>-4.0084388185654074E-2</c:v>
                </c:pt>
                <c:pt idx="5">
                  <c:v>0</c:v>
                </c:pt>
                <c:pt idx="6">
                  <c:v>0</c:v>
                </c:pt>
              </c:numCache>
            </c:numRef>
          </c:val>
          <c:smooth val="0"/>
          <c:extLst>
            <c:ext xmlns:c16="http://schemas.microsoft.com/office/drawing/2014/chart" uri="{C3380CC4-5D6E-409C-BE32-E72D297353CC}">
              <c16:uniqueId val="{0000000A-4F4F-4FF1-8BB6-F1066EF4C777}"/>
            </c:ext>
          </c:extLst>
        </c:ser>
        <c:ser>
          <c:idx val="11"/>
          <c:order val="11"/>
          <c:tx>
            <c:strRef>
              <c:f>'FT3'!$AR$3:$AR$4</c:f>
              <c:strCache>
                <c:ptCount val="2"/>
                <c:pt idx="0">
                  <c:v>12</c:v>
                </c:pt>
                <c:pt idx="1">
                  <c:v> 7.4 </c:v>
                </c:pt>
              </c:strCache>
            </c:strRef>
          </c:tx>
          <c:spPr>
            <a:ln w="28575">
              <a:noFill/>
            </a:ln>
          </c:spPr>
          <c:cat>
            <c:strRef>
              <c:f>'FT3'!$AF$5:$AF$11</c:f>
              <c:strCache>
                <c:ptCount val="5"/>
                <c:pt idx="0">
                  <c:v>Tid 1</c:v>
                </c:pt>
                <c:pt idx="1">
                  <c:v>Tid 2</c:v>
                </c:pt>
                <c:pt idx="2">
                  <c:v>Tid 3</c:v>
                </c:pt>
                <c:pt idx="3">
                  <c:v>Tid 4</c:v>
                </c:pt>
                <c:pt idx="4">
                  <c:v>Tid 5</c:v>
                </c:pt>
              </c:strCache>
            </c:strRef>
          </c:cat>
          <c:val>
            <c:numRef>
              <c:f>'FT3'!$AR$5:$AR$11</c:f>
              <c:numCache>
                <c:formatCode>0%</c:formatCode>
                <c:ptCount val="7"/>
                <c:pt idx="0">
                  <c:v>-4.4654939106901215E-2</c:v>
                </c:pt>
                <c:pt idx="1">
                  <c:v>5.412719891745521E-3</c:v>
                </c:pt>
                <c:pt idx="2">
                  <c:v>2.7063599458727605E-3</c:v>
                </c:pt>
                <c:pt idx="3">
                  <c:v>-2.0297699594045926E-2</c:v>
                </c:pt>
                <c:pt idx="4">
                  <c:v>-3.3829499323410062E-2</c:v>
                </c:pt>
                <c:pt idx="5">
                  <c:v>0</c:v>
                </c:pt>
                <c:pt idx="6">
                  <c:v>0</c:v>
                </c:pt>
              </c:numCache>
            </c:numRef>
          </c:val>
          <c:smooth val="0"/>
          <c:extLst>
            <c:ext xmlns:c16="http://schemas.microsoft.com/office/drawing/2014/chart" uri="{C3380CC4-5D6E-409C-BE32-E72D297353CC}">
              <c16:uniqueId val="{0000000B-4F4F-4FF1-8BB6-F1066EF4C777}"/>
            </c:ext>
          </c:extLst>
        </c:ser>
        <c:ser>
          <c:idx val="12"/>
          <c:order val="12"/>
          <c:tx>
            <c:strRef>
              <c:f>'FT3'!$AS$3:$AS$4</c:f>
              <c:strCache>
                <c:ptCount val="2"/>
                <c:pt idx="0">
                  <c:v>13</c:v>
                </c:pt>
                <c:pt idx="1">
                  <c:v> 5.9 </c:v>
                </c:pt>
              </c:strCache>
            </c:strRef>
          </c:tx>
          <c:spPr>
            <a:ln w="28575">
              <a:noFill/>
            </a:ln>
          </c:spPr>
          <c:cat>
            <c:strRef>
              <c:f>'FT3'!$AF$5:$AF$11</c:f>
              <c:strCache>
                <c:ptCount val="5"/>
                <c:pt idx="0">
                  <c:v>Tid 1</c:v>
                </c:pt>
                <c:pt idx="1">
                  <c:v>Tid 2</c:v>
                </c:pt>
                <c:pt idx="2">
                  <c:v>Tid 3</c:v>
                </c:pt>
                <c:pt idx="3">
                  <c:v>Tid 4</c:v>
                </c:pt>
                <c:pt idx="4">
                  <c:v>Tid 5</c:v>
                </c:pt>
              </c:strCache>
            </c:strRef>
          </c:cat>
          <c:val>
            <c:numRef>
              <c:f>'FT3'!$AS$5:$AS$11</c:f>
              <c:numCache>
                <c:formatCode>0%</c:formatCode>
                <c:ptCount val="7"/>
                <c:pt idx="0">
                  <c:v>-5.8922558922559043E-2</c:v>
                </c:pt>
                <c:pt idx="1">
                  <c:v>-6.0606060606060663E-2</c:v>
                </c:pt>
                <c:pt idx="2">
                  <c:v>-6.2289562289562284E-2</c:v>
                </c:pt>
                <c:pt idx="3">
                  <c:v>-6.7340067340067367E-2</c:v>
                </c:pt>
                <c:pt idx="4">
                  <c:v>-1.1784511784511786E-2</c:v>
                </c:pt>
                <c:pt idx="5">
                  <c:v>0</c:v>
                </c:pt>
                <c:pt idx="6">
                  <c:v>0</c:v>
                </c:pt>
              </c:numCache>
            </c:numRef>
          </c:val>
          <c:smooth val="0"/>
          <c:extLst>
            <c:ext xmlns:c16="http://schemas.microsoft.com/office/drawing/2014/chart" uri="{C3380CC4-5D6E-409C-BE32-E72D297353CC}">
              <c16:uniqueId val="{0000000C-4F4F-4FF1-8BB6-F1066EF4C777}"/>
            </c:ext>
          </c:extLst>
        </c:ser>
        <c:ser>
          <c:idx val="13"/>
          <c:order val="13"/>
          <c:tx>
            <c:strRef>
              <c:f>'FT3'!$AT$3:$AT$4</c:f>
              <c:strCache>
                <c:ptCount val="2"/>
                <c:pt idx="0">
                  <c:v>14</c:v>
                </c:pt>
                <c:pt idx="1">
                  <c:v> 4.5 </c:v>
                </c:pt>
              </c:strCache>
            </c:strRef>
          </c:tx>
          <c:spPr>
            <a:ln w="28575">
              <a:noFill/>
            </a:ln>
          </c:spPr>
          <c:cat>
            <c:strRef>
              <c:f>'FT3'!$AF$5:$AF$11</c:f>
              <c:strCache>
                <c:ptCount val="5"/>
                <c:pt idx="0">
                  <c:v>Tid 1</c:v>
                </c:pt>
                <c:pt idx="1">
                  <c:v>Tid 2</c:v>
                </c:pt>
                <c:pt idx="2">
                  <c:v>Tid 3</c:v>
                </c:pt>
                <c:pt idx="3">
                  <c:v>Tid 4</c:v>
                </c:pt>
                <c:pt idx="4">
                  <c:v>Tid 5</c:v>
                </c:pt>
              </c:strCache>
            </c:strRef>
          </c:cat>
          <c:val>
            <c:numRef>
              <c:f>'FT3'!$AT$5:$AT$11</c:f>
              <c:numCache>
                <c:formatCode>0%</c:formatCode>
                <c:ptCount val="7"/>
                <c:pt idx="0">
                  <c:v>6.741573033707926E-3</c:v>
                </c:pt>
                <c:pt idx="1">
                  <c:v>-2.921348314606742E-2</c:v>
                </c:pt>
                <c:pt idx="2">
                  <c:v>0.10337078651685383</c:v>
                </c:pt>
                <c:pt idx="3">
                  <c:v>6.5168539325842767E-2</c:v>
                </c:pt>
                <c:pt idx="4">
                  <c:v>4.4943820224719211E-2</c:v>
                </c:pt>
                <c:pt idx="5">
                  <c:v>0</c:v>
                </c:pt>
                <c:pt idx="6">
                  <c:v>0</c:v>
                </c:pt>
              </c:numCache>
            </c:numRef>
          </c:val>
          <c:smooth val="0"/>
          <c:extLst>
            <c:ext xmlns:c16="http://schemas.microsoft.com/office/drawing/2014/chart" uri="{C3380CC4-5D6E-409C-BE32-E72D297353CC}">
              <c16:uniqueId val="{0000000D-4F4F-4FF1-8BB6-F1066EF4C777}"/>
            </c:ext>
          </c:extLst>
        </c:ser>
        <c:ser>
          <c:idx val="14"/>
          <c:order val="14"/>
          <c:tx>
            <c:strRef>
              <c:f>'FT3'!$AU$3:$AU$4</c:f>
              <c:strCache>
                <c:ptCount val="2"/>
                <c:pt idx="0">
                  <c:v>15</c:v>
                </c:pt>
                <c:pt idx="1">
                  <c:v> 3.3 </c:v>
                </c:pt>
              </c:strCache>
            </c:strRef>
          </c:tx>
          <c:spPr>
            <a:ln w="28575">
              <a:noFill/>
            </a:ln>
          </c:spPr>
          <c:cat>
            <c:strRef>
              <c:f>'FT3'!$AF$5:$AF$11</c:f>
              <c:strCache>
                <c:ptCount val="5"/>
                <c:pt idx="0">
                  <c:v>Tid 1</c:v>
                </c:pt>
                <c:pt idx="1">
                  <c:v>Tid 2</c:v>
                </c:pt>
                <c:pt idx="2">
                  <c:v>Tid 3</c:v>
                </c:pt>
                <c:pt idx="3">
                  <c:v>Tid 4</c:v>
                </c:pt>
                <c:pt idx="4">
                  <c:v>Tid 5</c:v>
                </c:pt>
              </c:strCache>
            </c:strRef>
          </c:cat>
          <c:val>
            <c:numRef>
              <c:f>'FT3'!$AU$5:$AU$11</c:f>
              <c:numCache>
                <c:formatCode>0%</c:formatCode>
                <c:ptCount val="7"/>
                <c:pt idx="0">
                  <c:v>4.8929663608562768E-2</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E-4F4F-4FF1-8BB6-F1066EF4C777}"/>
            </c:ext>
          </c:extLst>
        </c:ser>
        <c:ser>
          <c:idx val="15"/>
          <c:order val="15"/>
          <c:tx>
            <c:strRef>
              <c:f>'FT3'!$AV$3:$AV$4</c:f>
              <c:strCache>
                <c:ptCount val="2"/>
                <c:pt idx="0">
                  <c:v>16</c:v>
                </c:pt>
                <c:pt idx="1">
                  <c:v> 3.5 </c:v>
                </c:pt>
              </c:strCache>
            </c:strRef>
          </c:tx>
          <c:spPr>
            <a:ln w="28575">
              <a:noFill/>
            </a:ln>
          </c:spPr>
          <c:cat>
            <c:strRef>
              <c:f>'FT3'!$AF$5:$AF$11</c:f>
              <c:strCache>
                <c:ptCount val="5"/>
                <c:pt idx="0">
                  <c:v>Tid 1</c:v>
                </c:pt>
                <c:pt idx="1">
                  <c:v>Tid 2</c:v>
                </c:pt>
                <c:pt idx="2">
                  <c:v>Tid 3</c:v>
                </c:pt>
                <c:pt idx="3">
                  <c:v>Tid 4</c:v>
                </c:pt>
                <c:pt idx="4">
                  <c:v>Tid 5</c:v>
                </c:pt>
              </c:strCache>
            </c:strRef>
          </c:cat>
          <c:val>
            <c:numRef>
              <c:f>'FT3'!$AV$5:$AV$11</c:f>
              <c:numCache>
                <c:formatCode>0%</c:formatCode>
                <c:ptCount val="7"/>
                <c:pt idx="0">
                  <c:v>-1.6949152542372947E-2</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F-4F4F-4FF1-8BB6-F1066EF4C777}"/>
            </c:ext>
          </c:extLst>
        </c:ser>
        <c:ser>
          <c:idx val="16"/>
          <c:order val="16"/>
          <c:tx>
            <c:strRef>
              <c:f>'FT3'!$AW$3:$AW$4</c:f>
              <c:strCache>
                <c:ptCount val="2"/>
                <c:pt idx="0">
                  <c:v>17</c:v>
                </c:pt>
                <c:pt idx="1">
                  <c:v> 3.2 </c:v>
                </c:pt>
              </c:strCache>
            </c:strRef>
          </c:tx>
          <c:spPr>
            <a:ln w="28575">
              <a:noFill/>
            </a:ln>
          </c:spPr>
          <c:cat>
            <c:strRef>
              <c:f>'FT3'!$AF$5:$AF$11</c:f>
              <c:strCache>
                <c:ptCount val="5"/>
                <c:pt idx="0">
                  <c:v>Tid 1</c:v>
                </c:pt>
                <c:pt idx="1">
                  <c:v>Tid 2</c:v>
                </c:pt>
                <c:pt idx="2">
                  <c:v>Tid 3</c:v>
                </c:pt>
                <c:pt idx="3">
                  <c:v>Tid 4</c:v>
                </c:pt>
                <c:pt idx="4">
                  <c:v>Tid 5</c:v>
                </c:pt>
              </c:strCache>
            </c:strRef>
          </c:cat>
          <c:val>
            <c:numRef>
              <c:f>'FT3'!$AW$5:$AW$11</c:f>
              <c:numCache>
                <c:formatCode>0%</c:formatCode>
                <c:ptCount val="7"/>
                <c:pt idx="0">
                  <c:v>4.1009463722397443E-2</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10-4F4F-4FF1-8BB6-F1066EF4C777}"/>
            </c:ext>
          </c:extLst>
        </c:ser>
        <c:ser>
          <c:idx val="17"/>
          <c:order val="17"/>
          <c:tx>
            <c:strRef>
              <c:f>'FT3'!$AX$3:$AX$4</c:f>
              <c:strCache>
                <c:ptCount val="2"/>
                <c:pt idx="0">
                  <c:v>18</c:v>
                </c:pt>
                <c:pt idx="1">
                  <c:v> -   </c:v>
                </c:pt>
              </c:strCache>
            </c:strRef>
          </c:tx>
          <c:spPr>
            <a:ln w="28575">
              <a:noFill/>
            </a:ln>
          </c:spPr>
          <c:cat>
            <c:strRef>
              <c:f>'FT3'!$AF$5:$AF$11</c:f>
              <c:strCache>
                <c:ptCount val="5"/>
                <c:pt idx="0">
                  <c:v>Tid 1</c:v>
                </c:pt>
                <c:pt idx="1">
                  <c:v>Tid 2</c:v>
                </c:pt>
                <c:pt idx="2">
                  <c:v>Tid 3</c:v>
                </c:pt>
                <c:pt idx="3">
                  <c:v>Tid 4</c:v>
                </c:pt>
                <c:pt idx="4">
                  <c:v>Tid 5</c:v>
                </c:pt>
              </c:strCache>
            </c:strRef>
          </c:cat>
          <c:val>
            <c:numRef>
              <c:f>'FT3'!$AX$5:$AX$11</c:f>
              <c:numCache>
                <c:formatCode>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11-4F4F-4FF1-8BB6-F1066EF4C777}"/>
            </c:ext>
          </c:extLst>
        </c:ser>
        <c:ser>
          <c:idx val="18"/>
          <c:order val="18"/>
          <c:tx>
            <c:strRef>
              <c:f>'FT3'!$AY$3:$AY$4</c:f>
              <c:strCache>
                <c:ptCount val="2"/>
                <c:pt idx="0">
                  <c:v>19</c:v>
                </c:pt>
                <c:pt idx="1">
                  <c:v> -   </c:v>
                </c:pt>
              </c:strCache>
            </c:strRef>
          </c:tx>
          <c:spPr>
            <a:ln w="28575">
              <a:noFill/>
            </a:ln>
          </c:spPr>
          <c:cat>
            <c:strRef>
              <c:f>'FT3'!$AF$5:$AF$11</c:f>
              <c:strCache>
                <c:ptCount val="5"/>
                <c:pt idx="0">
                  <c:v>Tid 1</c:v>
                </c:pt>
                <c:pt idx="1">
                  <c:v>Tid 2</c:v>
                </c:pt>
                <c:pt idx="2">
                  <c:v>Tid 3</c:v>
                </c:pt>
                <c:pt idx="3">
                  <c:v>Tid 4</c:v>
                </c:pt>
                <c:pt idx="4">
                  <c:v>Tid 5</c:v>
                </c:pt>
              </c:strCache>
            </c:strRef>
          </c:cat>
          <c:val>
            <c:numRef>
              <c:f>'FT3'!$AY$5:$AY$11</c:f>
              <c:numCache>
                <c:formatCode>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12-4F4F-4FF1-8BB6-F1066EF4C777}"/>
            </c:ext>
          </c:extLst>
        </c:ser>
        <c:ser>
          <c:idx val="19"/>
          <c:order val="19"/>
          <c:tx>
            <c:strRef>
              <c:f>'FT3'!$AZ$3:$AZ$4</c:f>
              <c:strCache>
                <c:ptCount val="2"/>
                <c:pt idx="0">
                  <c:v>20</c:v>
                </c:pt>
                <c:pt idx="1">
                  <c:v> -   </c:v>
                </c:pt>
              </c:strCache>
            </c:strRef>
          </c:tx>
          <c:spPr>
            <a:ln w="28575">
              <a:noFill/>
            </a:ln>
          </c:spPr>
          <c:cat>
            <c:strRef>
              <c:f>'FT3'!$AF$5:$AF$11</c:f>
              <c:strCache>
                <c:ptCount val="5"/>
                <c:pt idx="0">
                  <c:v>Tid 1</c:v>
                </c:pt>
                <c:pt idx="1">
                  <c:v>Tid 2</c:v>
                </c:pt>
                <c:pt idx="2">
                  <c:v>Tid 3</c:v>
                </c:pt>
                <c:pt idx="3">
                  <c:v>Tid 4</c:v>
                </c:pt>
                <c:pt idx="4">
                  <c:v>Tid 5</c:v>
                </c:pt>
              </c:strCache>
            </c:strRef>
          </c:cat>
          <c:val>
            <c:numRef>
              <c:f>'FT3'!$AZ$5:$AZ$11</c:f>
              <c:numCache>
                <c:formatCode>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13-4F4F-4FF1-8BB6-F1066EF4C777}"/>
            </c:ext>
          </c:extLst>
        </c:ser>
        <c:ser>
          <c:idx val="20"/>
          <c:order val="20"/>
          <c:tx>
            <c:strRef>
              <c:f>'FT3'!$BA$3:$BA$4</c:f>
              <c:strCache>
                <c:ptCount val="2"/>
                <c:pt idx="0">
                  <c:v>TEa</c:v>
                </c:pt>
              </c:strCache>
            </c:strRef>
          </c:tx>
          <c:spPr>
            <a:ln w="28575">
              <a:solidFill>
                <a:schemeClr val="accent2">
                  <a:lumMod val="60000"/>
                  <a:lumOff val="40000"/>
                </a:schemeClr>
              </a:solidFill>
            </a:ln>
          </c:spPr>
          <c:marker>
            <c:symbol val="none"/>
          </c:marker>
          <c:cat>
            <c:strRef>
              <c:f>'FT3'!$AF$5:$AF$11</c:f>
              <c:strCache>
                <c:ptCount val="5"/>
                <c:pt idx="0">
                  <c:v>Tid 1</c:v>
                </c:pt>
                <c:pt idx="1">
                  <c:v>Tid 2</c:v>
                </c:pt>
                <c:pt idx="2">
                  <c:v>Tid 3</c:v>
                </c:pt>
                <c:pt idx="3">
                  <c:v>Tid 4</c:v>
                </c:pt>
                <c:pt idx="4">
                  <c:v>Tid 5</c:v>
                </c:pt>
              </c:strCache>
            </c:strRef>
          </c:cat>
          <c:val>
            <c:numRef>
              <c:f>'FT3'!$BA$5:$BA$11</c:f>
              <c:numCache>
                <c:formatCode>0%</c:formatCode>
                <c:ptCount val="7"/>
                <c:pt idx="0">
                  <c:v>0.11600000000000001</c:v>
                </c:pt>
                <c:pt idx="1">
                  <c:v>0.11600000000000001</c:v>
                </c:pt>
                <c:pt idx="2">
                  <c:v>0.11600000000000001</c:v>
                </c:pt>
                <c:pt idx="3">
                  <c:v>0.11600000000000001</c:v>
                </c:pt>
                <c:pt idx="4">
                  <c:v>0.11600000000000001</c:v>
                </c:pt>
                <c:pt idx="5">
                  <c:v>0</c:v>
                </c:pt>
                <c:pt idx="6">
                  <c:v>0</c:v>
                </c:pt>
              </c:numCache>
            </c:numRef>
          </c:val>
          <c:smooth val="0"/>
          <c:extLst>
            <c:ext xmlns:c16="http://schemas.microsoft.com/office/drawing/2014/chart" uri="{C3380CC4-5D6E-409C-BE32-E72D297353CC}">
              <c16:uniqueId val="{00000014-4F4F-4FF1-8BB6-F1066EF4C777}"/>
            </c:ext>
          </c:extLst>
        </c:ser>
        <c:ser>
          <c:idx val="21"/>
          <c:order val="21"/>
          <c:tx>
            <c:strRef>
              <c:f>'FT3'!$BB$3:$BB$4</c:f>
              <c:strCache>
                <c:ptCount val="2"/>
                <c:pt idx="0">
                  <c:v>B</c:v>
                </c:pt>
              </c:strCache>
            </c:strRef>
          </c:tx>
          <c:spPr>
            <a:ln w="28575">
              <a:solidFill>
                <a:schemeClr val="accent1"/>
              </a:solidFill>
            </a:ln>
          </c:spPr>
          <c:marker>
            <c:symbol val="none"/>
          </c:marker>
          <c:cat>
            <c:strRef>
              <c:f>'FT3'!$AF$5:$AF$11</c:f>
              <c:strCache>
                <c:ptCount val="5"/>
                <c:pt idx="0">
                  <c:v>Tid 1</c:v>
                </c:pt>
                <c:pt idx="1">
                  <c:v>Tid 2</c:v>
                </c:pt>
                <c:pt idx="2">
                  <c:v>Tid 3</c:v>
                </c:pt>
                <c:pt idx="3">
                  <c:v>Tid 4</c:v>
                </c:pt>
                <c:pt idx="4">
                  <c:v>Tid 5</c:v>
                </c:pt>
              </c:strCache>
            </c:strRef>
          </c:cat>
          <c:val>
            <c:numRef>
              <c:f>'FT3'!$BB$5:$BB$11</c:f>
              <c:numCache>
                <c:formatCode>0%</c:formatCode>
                <c:ptCount val="7"/>
                <c:pt idx="0">
                  <c:v>6.6000000000000003E-2</c:v>
                </c:pt>
                <c:pt idx="1">
                  <c:v>6.6000000000000003E-2</c:v>
                </c:pt>
                <c:pt idx="2">
                  <c:v>6.6000000000000003E-2</c:v>
                </c:pt>
                <c:pt idx="3">
                  <c:v>6.6000000000000003E-2</c:v>
                </c:pt>
                <c:pt idx="4">
                  <c:v>6.6000000000000003E-2</c:v>
                </c:pt>
                <c:pt idx="5">
                  <c:v>0</c:v>
                </c:pt>
                <c:pt idx="6">
                  <c:v>0</c:v>
                </c:pt>
              </c:numCache>
            </c:numRef>
          </c:val>
          <c:smooth val="0"/>
          <c:extLst>
            <c:ext xmlns:c16="http://schemas.microsoft.com/office/drawing/2014/chart" uri="{C3380CC4-5D6E-409C-BE32-E72D297353CC}">
              <c16:uniqueId val="{00000015-4F4F-4FF1-8BB6-F1066EF4C777}"/>
            </c:ext>
          </c:extLst>
        </c:ser>
        <c:ser>
          <c:idx val="22"/>
          <c:order val="22"/>
          <c:tx>
            <c:strRef>
              <c:f>'FT3'!$BC$3:$BC$4</c:f>
              <c:strCache>
                <c:ptCount val="2"/>
                <c:pt idx="0">
                  <c:v>-B</c:v>
                </c:pt>
              </c:strCache>
            </c:strRef>
          </c:tx>
          <c:spPr>
            <a:ln w="28575">
              <a:solidFill>
                <a:srgbClr val="4F81BD"/>
              </a:solidFill>
            </a:ln>
          </c:spPr>
          <c:marker>
            <c:symbol val="none"/>
          </c:marker>
          <c:cat>
            <c:strRef>
              <c:f>'FT3'!$AF$5:$AF$11</c:f>
              <c:strCache>
                <c:ptCount val="5"/>
                <c:pt idx="0">
                  <c:v>Tid 1</c:v>
                </c:pt>
                <c:pt idx="1">
                  <c:v>Tid 2</c:v>
                </c:pt>
                <c:pt idx="2">
                  <c:v>Tid 3</c:v>
                </c:pt>
                <c:pt idx="3">
                  <c:v>Tid 4</c:v>
                </c:pt>
                <c:pt idx="4">
                  <c:v>Tid 5</c:v>
                </c:pt>
              </c:strCache>
            </c:strRef>
          </c:cat>
          <c:val>
            <c:numRef>
              <c:f>'FT3'!$BC$5:$BC$11</c:f>
              <c:numCache>
                <c:formatCode>0%</c:formatCode>
                <c:ptCount val="7"/>
                <c:pt idx="0">
                  <c:v>-6.6000000000000003E-2</c:v>
                </c:pt>
                <c:pt idx="1">
                  <c:v>-6.6000000000000003E-2</c:v>
                </c:pt>
                <c:pt idx="2">
                  <c:v>-6.6000000000000003E-2</c:v>
                </c:pt>
                <c:pt idx="3">
                  <c:v>-6.6000000000000003E-2</c:v>
                </c:pt>
                <c:pt idx="4">
                  <c:v>-6.6000000000000003E-2</c:v>
                </c:pt>
                <c:pt idx="5">
                  <c:v>0</c:v>
                </c:pt>
                <c:pt idx="6">
                  <c:v>0</c:v>
                </c:pt>
              </c:numCache>
            </c:numRef>
          </c:val>
          <c:smooth val="0"/>
          <c:extLst>
            <c:ext xmlns:c16="http://schemas.microsoft.com/office/drawing/2014/chart" uri="{C3380CC4-5D6E-409C-BE32-E72D297353CC}">
              <c16:uniqueId val="{00000016-4F4F-4FF1-8BB6-F1066EF4C777}"/>
            </c:ext>
          </c:extLst>
        </c:ser>
        <c:ser>
          <c:idx val="23"/>
          <c:order val="23"/>
          <c:tx>
            <c:strRef>
              <c:f>'FT3'!$BD$3:$BD$4</c:f>
              <c:strCache>
                <c:ptCount val="2"/>
                <c:pt idx="0">
                  <c:v>-TEa</c:v>
                </c:pt>
              </c:strCache>
            </c:strRef>
          </c:tx>
          <c:spPr>
            <a:ln w="28575">
              <a:solidFill>
                <a:srgbClr val="C0504D">
                  <a:lumMod val="60000"/>
                  <a:lumOff val="40000"/>
                </a:srgbClr>
              </a:solidFill>
            </a:ln>
          </c:spPr>
          <c:marker>
            <c:symbol val="none"/>
          </c:marker>
          <c:cat>
            <c:strRef>
              <c:f>'FT3'!$AF$5:$AF$11</c:f>
              <c:strCache>
                <c:ptCount val="5"/>
                <c:pt idx="0">
                  <c:v>Tid 1</c:v>
                </c:pt>
                <c:pt idx="1">
                  <c:v>Tid 2</c:v>
                </c:pt>
                <c:pt idx="2">
                  <c:v>Tid 3</c:v>
                </c:pt>
                <c:pt idx="3">
                  <c:v>Tid 4</c:v>
                </c:pt>
                <c:pt idx="4">
                  <c:v>Tid 5</c:v>
                </c:pt>
              </c:strCache>
            </c:strRef>
          </c:cat>
          <c:val>
            <c:numRef>
              <c:f>'FT3'!$BD$5:$BD$11</c:f>
              <c:numCache>
                <c:formatCode>0%</c:formatCode>
                <c:ptCount val="7"/>
                <c:pt idx="0">
                  <c:v>-0.11600000000000001</c:v>
                </c:pt>
                <c:pt idx="1">
                  <c:v>-0.11600000000000001</c:v>
                </c:pt>
                <c:pt idx="2">
                  <c:v>-0.11600000000000001</c:v>
                </c:pt>
                <c:pt idx="3">
                  <c:v>-0.11600000000000001</c:v>
                </c:pt>
                <c:pt idx="4">
                  <c:v>-0.11600000000000001</c:v>
                </c:pt>
                <c:pt idx="5">
                  <c:v>0</c:v>
                </c:pt>
                <c:pt idx="6">
                  <c:v>0</c:v>
                </c:pt>
              </c:numCache>
            </c:numRef>
          </c:val>
          <c:smooth val="0"/>
          <c:extLst>
            <c:ext xmlns:c16="http://schemas.microsoft.com/office/drawing/2014/chart" uri="{C3380CC4-5D6E-409C-BE32-E72D297353CC}">
              <c16:uniqueId val="{00000017-4F4F-4FF1-8BB6-F1066EF4C777}"/>
            </c:ext>
          </c:extLst>
        </c:ser>
        <c:ser>
          <c:idx val="24"/>
          <c:order val="24"/>
          <c:tx>
            <c:strRef>
              <c:f>'FT3'!$BE$3:$BE$4</c:f>
              <c:strCache>
                <c:ptCount val="2"/>
                <c:pt idx="0">
                  <c:v>M</c:v>
                </c:pt>
              </c:strCache>
            </c:strRef>
          </c:tx>
          <c:spPr>
            <a:ln w="28575">
              <a:noFill/>
            </a:ln>
          </c:spPr>
          <c:marker>
            <c:symbol val="none"/>
          </c:marker>
          <c:errBars>
            <c:errDir val="y"/>
            <c:errBarType val="both"/>
            <c:errValType val="cust"/>
            <c:noEndCap val="0"/>
            <c:plus>
              <c:numRef>
                <c:f>'FT3'!$BF$5:$BF$11</c:f>
                <c:numCache>
                  <c:formatCode>General</c:formatCode>
                  <c:ptCount val="7"/>
                  <c:pt idx="0">
                    <c:v>2.5723108613512329E-2</c:v>
                  </c:pt>
                  <c:pt idx="1">
                    <c:v>2.1979175466048741E-2</c:v>
                  </c:pt>
                  <c:pt idx="2">
                    <c:v>2.8301161062764209E-2</c:v>
                  </c:pt>
                  <c:pt idx="3">
                    <c:v>2.6586585930773357E-2</c:v>
                  </c:pt>
                  <c:pt idx="4">
                    <c:v>3.1568299741322893E-2</c:v>
                  </c:pt>
                  <c:pt idx="5">
                    <c:v>0</c:v>
                  </c:pt>
                  <c:pt idx="6">
                    <c:v>0</c:v>
                  </c:pt>
                </c:numCache>
              </c:numRef>
            </c:plus>
            <c:minus>
              <c:numRef>
                <c:f>'FT3'!$BF$5:$BF$11</c:f>
                <c:numCache>
                  <c:formatCode>General</c:formatCode>
                  <c:ptCount val="7"/>
                  <c:pt idx="0">
                    <c:v>2.5723108613512329E-2</c:v>
                  </c:pt>
                  <c:pt idx="1">
                    <c:v>2.1979175466048741E-2</c:v>
                  </c:pt>
                  <c:pt idx="2">
                    <c:v>2.8301161062764209E-2</c:v>
                  </c:pt>
                  <c:pt idx="3">
                    <c:v>2.6586585930773357E-2</c:v>
                  </c:pt>
                  <c:pt idx="4">
                    <c:v>3.1568299741322893E-2</c:v>
                  </c:pt>
                  <c:pt idx="5">
                    <c:v>0</c:v>
                  </c:pt>
                  <c:pt idx="6">
                    <c:v>0</c:v>
                  </c:pt>
                </c:numCache>
              </c:numRef>
            </c:minus>
            <c:spPr>
              <a:ln w="254000">
                <a:solidFill>
                  <a:sysClr val="windowText" lastClr="000000">
                    <a:alpha val="19000"/>
                  </a:sysClr>
                </a:solidFill>
              </a:ln>
            </c:spPr>
          </c:errBars>
          <c:cat>
            <c:strRef>
              <c:f>'FT3'!$AF$5:$AF$11</c:f>
              <c:strCache>
                <c:ptCount val="5"/>
                <c:pt idx="0">
                  <c:v>Tid 1</c:v>
                </c:pt>
                <c:pt idx="1">
                  <c:v>Tid 2</c:v>
                </c:pt>
                <c:pt idx="2">
                  <c:v>Tid 3</c:v>
                </c:pt>
                <c:pt idx="3">
                  <c:v>Tid 4</c:v>
                </c:pt>
                <c:pt idx="4">
                  <c:v>Tid 5</c:v>
                </c:pt>
              </c:strCache>
            </c:strRef>
          </c:cat>
          <c:val>
            <c:numRef>
              <c:f>'FT3'!$BE$5:$BE$11</c:f>
              <c:numCache>
                <c:formatCode>0%</c:formatCode>
                <c:ptCount val="7"/>
                <c:pt idx="0">
                  <c:v>-3.1341450310072759E-2</c:v>
                </c:pt>
                <c:pt idx="1">
                  <c:v>-3.0042446672355744E-2</c:v>
                </c:pt>
                <c:pt idx="2">
                  <c:v>-1.2217816852279033E-2</c:v>
                </c:pt>
                <c:pt idx="3">
                  <c:v>-8.4452953992909842E-3</c:v>
                </c:pt>
                <c:pt idx="4">
                  <c:v>-1.682710632237085E-2</c:v>
                </c:pt>
                <c:pt idx="5">
                  <c:v>0</c:v>
                </c:pt>
                <c:pt idx="6">
                  <c:v>0</c:v>
                </c:pt>
              </c:numCache>
            </c:numRef>
          </c:val>
          <c:smooth val="0"/>
          <c:extLst>
            <c:ext xmlns:c16="http://schemas.microsoft.com/office/drawing/2014/chart" uri="{C3380CC4-5D6E-409C-BE32-E72D297353CC}">
              <c16:uniqueId val="{00000018-4F4F-4FF1-8BB6-F1066EF4C777}"/>
            </c:ext>
          </c:extLst>
        </c:ser>
        <c:dLbls>
          <c:showLegendKey val="0"/>
          <c:showVal val="0"/>
          <c:showCatName val="0"/>
          <c:showSerName val="0"/>
          <c:showPercent val="0"/>
          <c:showBubbleSize val="0"/>
        </c:dLbls>
        <c:marker val="1"/>
        <c:smooth val="0"/>
        <c:axId val="167572608"/>
        <c:axId val="167574144"/>
      </c:lineChart>
      <c:catAx>
        <c:axId val="167572608"/>
        <c:scaling>
          <c:orientation val="minMax"/>
        </c:scaling>
        <c:delete val="0"/>
        <c:axPos val="b"/>
        <c:numFmt formatCode="General" sourceLinked="1"/>
        <c:majorTickMark val="out"/>
        <c:minorTickMark val="none"/>
        <c:tickLblPos val="low"/>
        <c:txPr>
          <a:bodyPr/>
          <a:lstStyle/>
          <a:p>
            <a:pPr>
              <a:defRPr sz="1600"/>
            </a:pPr>
            <a:endParaRPr lang="nb-NO"/>
          </a:p>
        </c:txPr>
        <c:crossAx val="167574144"/>
        <c:crosses val="autoZero"/>
        <c:auto val="1"/>
        <c:lblAlgn val="ctr"/>
        <c:lblOffset val="100"/>
        <c:noMultiLvlLbl val="0"/>
      </c:catAx>
      <c:valAx>
        <c:axId val="167574144"/>
        <c:scaling>
          <c:orientation val="minMax"/>
        </c:scaling>
        <c:delete val="0"/>
        <c:axPos val="l"/>
        <c:majorGridlines/>
        <c:numFmt formatCode="0%" sourceLinked="1"/>
        <c:majorTickMark val="out"/>
        <c:minorTickMark val="none"/>
        <c:tickLblPos val="nextTo"/>
        <c:txPr>
          <a:bodyPr/>
          <a:lstStyle/>
          <a:p>
            <a:pPr>
              <a:defRPr sz="1800"/>
            </a:pPr>
            <a:endParaRPr lang="nb-NO"/>
          </a:p>
        </c:txPr>
        <c:crossAx val="167572608"/>
        <c:crosses val="autoZero"/>
        <c:crossBetween val="between"/>
      </c:valAx>
    </c:plotArea>
    <c:legend>
      <c:legendPos val="r"/>
      <c:legendEntry>
        <c:idx val="22"/>
        <c:delete val="1"/>
      </c:legendEntry>
      <c:legendEntry>
        <c:idx val="23"/>
        <c:delete val="1"/>
      </c:legendEntry>
      <c:layout>
        <c:manualLayout>
          <c:xMode val="edge"/>
          <c:yMode val="edge"/>
          <c:x val="0.82544498575349234"/>
          <c:y val="2.2944410677408086E-2"/>
          <c:w val="0.16816618158012853"/>
          <c:h val="0.84095609652543046"/>
        </c:manualLayout>
      </c:layout>
      <c:overlay val="0"/>
      <c:txPr>
        <a:bodyPr/>
        <a:lstStyle/>
        <a:p>
          <a:pPr>
            <a:defRPr sz="1100"/>
          </a:pPr>
          <a:endParaRPr lang="nb-NO"/>
        </a:p>
      </c:txPr>
    </c:legend>
    <c:plotVisOnly val="1"/>
    <c:dispBlanksAs val="gap"/>
    <c:showDLblsOverMax val="0"/>
  </c:chart>
  <c:printSettings>
    <c:headerFooter/>
    <c:pageMargins b="0.78740157499999996" l="0.70000000000000029" r="0.70000000000000029" t="0.78740157499999996" header="0.30000000000000016" footer="0.30000000000000016"/>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Absulutte avvik</a:t>
            </a:r>
          </a:p>
        </c:rich>
      </c:tx>
      <c:overlay val="1"/>
    </c:title>
    <c:autoTitleDeleted val="0"/>
    <c:plotArea>
      <c:layout>
        <c:manualLayout>
          <c:layoutTarget val="inner"/>
          <c:xMode val="edge"/>
          <c:yMode val="edge"/>
          <c:x val="7.3482123008009825E-2"/>
          <c:y val="7.3359548615877582E-2"/>
          <c:w val="0.92590418386038176"/>
          <c:h val="0.87448229692800361"/>
        </c:manualLayout>
      </c:layout>
      <c:lineChart>
        <c:grouping val="standard"/>
        <c:varyColors val="0"/>
        <c:ser>
          <c:idx val="0"/>
          <c:order val="0"/>
          <c:tx>
            <c:strRef>
              <c:f>'FT3'!$BH$3:$BH$4</c:f>
              <c:strCache>
                <c:ptCount val="2"/>
                <c:pt idx="0">
                  <c:v>1</c:v>
                </c:pt>
                <c:pt idx="1">
                  <c:v> 4.1 </c:v>
                </c:pt>
              </c:strCache>
            </c:strRef>
          </c:tx>
          <c:spPr>
            <a:ln>
              <a:noFill/>
            </a:ln>
          </c:spPr>
          <c:cat>
            <c:strRef>
              <c:f>'FT3'!$AF$5:$AF$11</c:f>
              <c:strCache>
                <c:ptCount val="5"/>
                <c:pt idx="0">
                  <c:v>Tid 1</c:v>
                </c:pt>
                <c:pt idx="1">
                  <c:v>Tid 2</c:v>
                </c:pt>
                <c:pt idx="2">
                  <c:v>Tid 3</c:v>
                </c:pt>
                <c:pt idx="3">
                  <c:v>Tid 4</c:v>
                </c:pt>
                <c:pt idx="4">
                  <c:v>Tid 5</c:v>
                </c:pt>
              </c:strCache>
            </c:strRef>
          </c:cat>
          <c:val>
            <c:numRef>
              <c:f>'FT3'!$BH$5:$BH$11</c:f>
              <c:numCache>
                <c:formatCode>General</c:formatCode>
                <c:ptCount val="7"/>
                <c:pt idx="0">
                  <c:v>-0.28999999999999959</c:v>
                </c:pt>
                <c:pt idx="1">
                  <c:v>-0.1899999999999995</c:v>
                </c:pt>
                <c:pt idx="2">
                  <c:v>-0.32999999999999963</c:v>
                </c:pt>
                <c:pt idx="3">
                  <c:v>-0.21999999999999975</c:v>
                </c:pt>
                <c:pt idx="4">
                  <c:v>0</c:v>
                </c:pt>
                <c:pt idx="5">
                  <c:v>0</c:v>
                </c:pt>
                <c:pt idx="6">
                  <c:v>0</c:v>
                </c:pt>
              </c:numCache>
            </c:numRef>
          </c:val>
          <c:smooth val="0"/>
          <c:extLst>
            <c:ext xmlns:c16="http://schemas.microsoft.com/office/drawing/2014/chart" uri="{C3380CC4-5D6E-409C-BE32-E72D297353CC}">
              <c16:uniqueId val="{00000000-C270-4082-8E6E-CC7A8920E165}"/>
            </c:ext>
          </c:extLst>
        </c:ser>
        <c:ser>
          <c:idx val="1"/>
          <c:order val="1"/>
          <c:tx>
            <c:strRef>
              <c:f>'FT3'!$BI$3:$BI$4</c:f>
              <c:strCache>
                <c:ptCount val="2"/>
                <c:pt idx="0">
                  <c:v>2</c:v>
                </c:pt>
                <c:pt idx="1">
                  <c:v> 5.0 </c:v>
                </c:pt>
              </c:strCache>
            </c:strRef>
          </c:tx>
          <c:spPr>
            <a:ln>
              <a:noFill/>
            </a:ln>
          </c:spPr>
          <c:cat>
            <c:strRef>
              <c:f>'FT3'!$AF$5:$AF$11</c:f>
              <c:strCache>
                <c:ptCount val="5"/>
                <c:pt idx="0">
                  <c:v>Tid 1</c:v>
                </c:pt>
                <c:pt idx="1">
                  <c:v>Tid 2</c:v>
                </c:pt>
                <c:pt idx="2">
                  <c:v>Tid 3</c:v>
                </c:pt>
                <c:pt idx="3">
                  <c:v>Tid 4</c:v>
                </c:pt>
                <c:pt idx="4">
                  <c:v>Tid 5</c:v>
                </c:pt>
              </c:strCache>
            </c:strRef>
          </c:cat>
          <c:val>
            <c:numRef>
              <c:f>'FT3'!$BI$5:$BI$11</c:f>
              <c:numCache>
                <c:formatCode>General</c:formatCode>
                <c:ptCount val="7"/>
                <c:pt idx="0">
                  <c:v>-0.20999999999999996</c:v>
                </c:pt>
                <c:pt idx="1">
                  <c:v>-0.33000000000000007</c:v>
                </c:pt>
                <c:pt idx="2">
                  <c:v>-0.41999999999999993</c:v>
                </c:pt>
                <c:pt idx="3">
                  <c:v>-0.17999999999999972</c:v>
                </c:pt>
                <c:pt idx="4">
                  <c:v>0</c:v>
                </c:pt>
                <c:pt idx="5">
                  <c:v>0</c:v>
                </c:pt>
                <c:pt idx="6">
                  <c:v>0</c:v>
                </c:pt>
              </c:numCache>
            </c:numRef>
          </c:val>
          <c:smooth val="0"/>
          <c:extLst>
            <c:ext xmlns:c16="http://schemas.microsoft.com/office/drawing/2014/chart" uri="{C3380CC4-5D6E-409C-BE32-E72D297353CC}">
              <c16:uniqueId val="{00000001-C270-4082-8E6E-CC7A8920E165}"/>
            </c:ext>
          </c:extLst>
        </c:ser>
        <c:ser>
          <c:idx val="2"/>
          <c:order val="2"/>
          <c:tx>
            <c:strRef>
              <c:f>'FT3'!$BJ$3:$BJ$4</c:f>
              <c:strCache>
                <c:ptCount val="2"/>
                <c:pt idx="0">
                  <c:v>3</c:v>
                </c:pt>
                <c:pt idx="1">
                  <c:v> 3.1 </c:v>
                </c:pt>
              </c:strCache>
            </c:strRef>
          </c:tx>
          <c:spPr>
            <a:ln>
              <a:noFill/>
            </a:ln>
          </c:spPr>
          <c:cat>
            <c:strRef>
              <c:f>'FT3'!$AF$5:$AF$11</c:f>
              <c:strCache>
                <c:ptCount val="5"/>
                <c:pt idx="0">
                  <c:v>Tid 1</c:v>
                </c:pt>
                <c:pt idx="1">
                  <c:v>Tid 2</c:v>
                </c:pt>
                <c:pt idx="2">
                  <c:v>Tid 3</c:v>
                </c:pt>
                <c:pt idx="3">
                  <c:v>Tid 4</c:v>
                </c:pt>
                <c:pt idx="4">
                  <c:v>Tid 5</c:v>
                </c:pt>
              </c:strCache>
            </c:strRef>
          </c:cat>
          <c:val>
            <c:numRef>
              <c:f>'FT3'!$BJ$5:$BJ$11</c:f>
              <c:numCache>
                <c:formatCode>General</c:formatCode>
                <c:ptCount val="7"/>
                <c:pt idx="0">
                  <c:v>-0.32000000000000028</c:v>
                </c:pt>
                <c:pt idx="1">
                  <c:v>-0.22999999999999998</c:v>
                </c:pt>
                <c:pt idx="2">
                  <c:v>-0.16999999999999993</c:v>
                </c:pt>
                <c:pt idx="3">
                  <c:v>-0.24000000000000021</c:v>
                </c:pt>
                <c:pt idx="4">
                  <c:v>-0.10000000000000009</c:v>
                </c:pt>
                <c:pt idx="5">
                  <c:v>0</c:v>
                </c:pt>
                <c:pt idx="6">
                  <c:v>0</c:v>
                </c:pt>
              </c:numCache>
            </c:numRef>
          </c:val>
          <c:smooth val="0"/>
          <c:extLst>
            <c:ext xmlns:c16="http://schemas.microsoft.com/office/drawing/2014/chart" uri="{C3380CC4-5D6E-409C-BE32-E72D297353CC}">
              <c16:uniqueId val="{00000002-C270-4082-8E6E-CC7A8920E165}"/>
            </c:ext>
          </c:extLst>
        </c:ser>
        <c:ser>
          <c:idx val="3"/>
          <c:order val="3"/>
          <c:tx>
            <c:strRef>
              <c:f>'FT3'!$BK$3:$BK$4</c:f>
              <c:strCache>
                <c:ptCount val="2"/>
                <c:pt idx="0">
                  <c:v>4</c:v>
                </c:pt>
                <c:pt idx="1">
                  <c:v> 3.4 </c:v>
                </c:pt>
              </c:strCache>
            </c:strRef>
          </c:tx>
          <c:spPr>
            <a:ln>
              <a:noFill/>
            </a:ln>
          </c:spPr>
          <c:cat>
            <c:strRef>
              <c:f>'FT3'!$AF$5:$AF$11</c:f>
              <c:strCache>
                <c:ptCount val="5"/>
                <c:pt idx="0">
                  <c:v>Tid 1</c:v>
                </c:pt>
                <c:pt idx="1">
                  <c:v>Tid 2</c:v>
                </c:pt>
                <c:pt idx="2">
                  <c:v>Tid 3</c:v>
                </c:pt>
                <c:pt idx="3">
                  <c:v>Tid 4</c:v>
                </c:pt>
                <c:pt idx="4">
                  <c:v>Tid 5</c:v>
                </c:pt>
              </c:strCache>
            </c:strRef>
          </c:cat>
          <c:val>
            <c:numRef>
              <c:f>'FT3'!$BK$5:$BK$11</c:f>
              <c:numCache>
                <c:formatCode>General</c:formatCode>
                <c:ptCount val="7"/>
                <c:pt idx="0">
                  <c:v>0.10999999999999988</c:v>
                </c:pt>
                <c:pt idx="1">
                  <c:v>0.16000000000000014</c:v>
                </c:pt>
                <c:pt idx="2">
                  <c:v>1.0000000000000231E-2</c:v>
                </c:pt>
                <c:pt idx="3">
                  <c:v>0.12000000000000011</c:v>
                </c:pt>
                <c:pt idx="4">
                  <c:v>0.28000000000000025</c:v>
                </c:pt>
                <c:pt idx="5">
                  <c:v>0</c:v>
                </c:pt>
                <c:pt idx="6">
                  <c:v>0</c:v>
                </c:pt>
              </c:numCache>
            </c:numRef>
          </c:val>
          <c:smooth val="0"/>
          <c:extLst>
            <c:ext xmlns:c16="http://schemas.microsoft.com/office/drawing/2014/chart" uri="{C3380CC4-5D6E-409C-BE32-E72D297353CC}">
              <c16:uniqueId val="{00000003-C270-4082-8E6E-CC7A8920E165}"/>
            </c:ext>
          </c:extLst>
        </c:ser>
        <c:ser>
          <c:idx val="4"/>
          <c:order val="4"/>
          <c:tx>
            <c:strRef>
              <c:f>'FT3'!$BL$3:$BL$4</c:f>
              <c:strCache>
                <c:ptCount val="2"/>
                <c:pt idx="0">
                  <c:v>5</c:v>
                </c:pt>
                <c:pt idx="1">
                  <c:v> 2.9 </c:v>
                </c:pt>
              </c:strCache>
            </c:strRef>
          </c:tx>
          <c:spPr>
            <a:ln>
              <a:noFill/>
            </a:ln>
          </c:spPr>
          <c:cat>
            <c:strRef>
              <c:f>'FT3'!$AF$5:$AF$11</c:f>
              <c:strCache>
                <c:ptCount val="5"/>
                <c:pt idx="0">
                  <c:v>Tid 1</c:v>
                </c:pt>
                <c:pt idx="1">
                  <c:v>Tid 2</c:v>
                </c:pt>
                <c:pt idx="2">
                  <c:v>Tid 3</c:v>
                </c:pt>
                <c:pt idx="3">
                  <c:v>Tid 4</c:v>
                </c:pt>
                <c:pt idx="4">
                  <c:v>Tid 5</c:v>
                </c:pt>
              </c:strCache>
            </c:strRef>
          </c:cat>
          <c:val>
            <c:numRef>
              <c:f>'FT3'!$BL$5:$BL$11</c:f>
              <c:numCache>
                <c:formatCode>General</c:formatCode>
                <c:ptCount val="7"/>
                <c:pt idx="0">
                  <c:v>0</c:v>
                </c:pt>
                <c:pt idx="1">
                  <c:v>-2.0000000000000018E-2</c:v>
                </c:pt>
                <c:pt idx="2">
                  <c:v>3.0000000000000249E-2</c:v>
                </c:pt>
                <c:pt idx="3">
                  <c:v>0.20999999999999996</c:v>
                </c:pt>
                <c:pt idx="4">
                  <c:v>-2.0000000000000018E-2</c:v>
                </c:pt>
                <c:pt idx="5">
                  <c:v>0</c:v>
                </c:pt>
                <c:pt idx="6">
                  <c:v>0</c:v>
                </c:pt>
              </c:numCache>
            </c:numRef>
          </c:val>
          <c:smooth val="0"/>
          <c:extLst>
            <c:ext xmlns:c16="http://schemas.microsoft.com/office/drawing/2014/chart" uri="{C3380CC4-5D6E-409C-BE32-E72D297353CC}">
              <c16:uniqueId val="{00000004-C270-4082-8E6E-CC7A8920E165}"/>
            </c:ext>
          </c:extLst>
        </c:ser>
        <c:ser>
          <c:idx val="5"/>
          <c:order val="5"/>
          <c:tx>
            <c:strRef>
              <c:f>'FT3'!$BM$3:$BM$4</c:f>
              <c:strCache>
                <c:ptCount val="2"/>
                <c:pt idx="0">
                  <c:v>6</c:v>
                </c:pt>
                <c:pt idx="1">
                  <c:v> 3.3 </c:v>
                </c:pt>
              </c:strCache>
            </c:strRef>
          </c:tx>
          <c:spPr>
            <a:ln>
              <a:noFill/>
            </a:ln>
          </c:spPr>
          <c:cat>
            <c:strRef>
              <c:f>'FT3'!$AF$5:$AF$11</c:f>
              <c:strCache>
                <c:ptCount val="5"/>
                <c:pt idx="0">
                  <c:v>Tid 1</c:v>
                </c:pt>
                <c:pt idx="1">
                  <c:v>Tid 2</c:v>
                </c:pt>
                <c:pt idx="2">
                  <c:v>Tid 3</c:v>
                </c:pt>
                <c:pt idx="3">
                  <c:v>Tid 4</c:v>
                </c:pt>
                <c:pt idx="4">
                  <c:v>Tid 5</c:v>
                </c:pt>
              </c:strCache>
            </c:strRef>
          </c:cat>
          <c:val>
            <c:numRef>
              <c:f>'FT3'!$BM$5:$BM$11</c:f>
              <c:numCache>
                <c:formatCode>General</c:formatCode>
                <c:ptCount val="7"/>
                <c:pt idx="0">
                  <c:v>0</c:v>
                </c:pt>
                <c:pt idx="1">
                  <c:v>-0.25</c:v>
                </c:pt>
                <c:pt idx="2">
                  <c:v>1.0000000000000231E-2</c:v>
                </c:pt>
                <c:pt idx="3">
                  <c:v>-7.9999999999999627E-2</c:v>
                </c:pt>
                <c:pt idx="4">
                  <c:v>-0.19999999999999973</c:v>
                </c:pt>
                <c:pt idx="5">
                  <c:v>0</c:v>
                </c:pt>
                <c:pt idx="6">
                  <c:v>0</c:v>
                </c:pt>
              </c:numCache>
            </c:numRef>
          </c:val>
          <c:smooth val="0"/>
          <c:extLst>
            <c:ext xmlns:c16="http://schemas.microsoft.com/office/drawing/2014/chart" uri="{C3380CC4-5D6E-409C-BE32-E72D297353CC}">
              <c16:uniqueId val="{00000005-C270-4082-8E6E-CC7A8920E165}"/>
            </c:ext>
          </c:extLst>
        </c:ser>
        <c:ser>
          <c:idx val="6"/>
          <c:order val="6"/>
          <c:tx>
            <c:strRef>
              <c:f>'FT3'!$BN$3:$BN$4</c:f>
              <c:strCache>
                <c:ptCount val="2"/>
                <c:pt idx="0">
                  <c:v>7</c:v>
                </c:pt>
                <c:pt idx="1">
                  <c:v> 5.0 </c:v>
                </c:pt>
              </c:strCache>
            </c:strRef>
          </c:tx>
          <c:spPr>
            <a:ln>
              <a:noFill/>
            </a:ln>
          </c:spPr>
          <c:cat>
            <c:strRef>
              <c:f>'FT3'!$AF$5:$AF$11</c:f>
              <c:strCache>
                <c:ptCount val="5"/>
                <c:pt idx="0">
                  <c:v>Tid 1</c:v>
                </c:pt>
                <c:pt idx="1">
                  <c:v>Tid 2</c:v>
                </c:pt>
                <c:pt idx="2">
                  <c:v>Tid 3</c:v>
                </c:pt>
                <c:pt idx="3">
                  <c:v>Tid 4</c:v>
                </c:pt>
                <c:pt idx="4">
                  <c:v>Tid 5</c:v>
                </c:pt>
              </c:strCache>
            </c:strRef>
          </c:cat>
          <c:val>
            <c:numRef>
              <c:f>'FT3'!$BN$5:$BN$11</c:f>
              <c:numCache>
                <c:formatCode>General</c:formatCode>
                <c:ptCount val="7"/>
                <c:pt idx="0">
                  <c:v>-8.0000000000000071E-2</c:v>
                </c:pt>
                <c:pt idx="1">
                  <c:v>-0.15000000000000036</c:v>
                </c:pt>
                <c:pt idx="2">
                  <c:v>1.9999999999999574E-2</c:v>
                </c:pt>
                <c:pt idx="3">
                  <c:v>7.0000000000000284E-2</c:v>
                </c:pt>
                <c:pt idx="4">
                  <c:v>0</c:v>
                </c:pt>
                <c:pt idx="5">
                  <c:v>0</c:v>
                </c:pt>
                <c:pt idx="6">
                  <c:v>0</c:v>
                </c:pt>
              </c:numCache>
            </c:numRef>
          </c:val>
          <c:smooth val="0"/>
          <c:extLst>
            <c:ext xmlns:c16="http://schemas.microsoft.com/office/drawing/2014/chart" uri="{C3380CC4-5D6E-409C-BE32-E72D297353CC}">
              <c16:uniqueId val="{00000006-C270-4082-8E6E-CC7A8920E165}"/>
            </c:ext>
          </c:extLst>
        </c:ser>
        <c:ser>
          <c:idx val="7"/>
          <c:order val="7"/>
          <c:tx>
            <c:strRef>
              <c:f>'FT3'!$BO$3:$BO$4</c:f>
              <c:strCache>
                <c:ptCount val="2"/>
                <c:pt idx="0">
                  <c:v>8</c:v>
                </c:pt>
                <c:pt idx="1">
                  <c:v> 4.4 </c:v>
                </c:pt>
              </c:strCache>
            </c:strRef>
          </c:tx>
          <c:spPr>
            <a:ln w="28575">
              <a:noFill/>
            </a:ln>
          </c:spPr>
          <c:cat>
            <c:strRef>
              <c:f>'FT3'!$AF$5:$AF$11</c:f>
              <c:strCache>
                <c:ptCount val="5"/>
                <c:pt idx="0">
                  <c:v>Tid 1</c:v>
                </c:pt>
                <c:pt idx="1">
                  <c:v>Tid 2</c:v>
                </c:pt>
                <c:pt idx="2">
                  <c:v>Tid 3</c:v>
                </c:pt>
                <c:pt idx="3">
                  <c:v>Tid 4</c:v>
                </c:pt>
                <c:pt idx="4">
                  <c:v>Tid 5</c:v>
                </c:pt>
              </c:strCache>
            </c:strRef>
          </c:cat>
          <c:val>
            <c:numRef>
              <c:f>'FT3'!$BO$5:$BO$11</c:f>
              <c:numCache>
                <c:formatCode>General</c:formatCode>
                <c:ptCount val="7"/>
                <c:pt idx="0">
                  <c:v>-0.48</c:v>
                </c:pt>
                <c:pt idx="1">
                  <c:v>-0.33000000000000007</c:v>
                </c:pt>
                <c:pt idx="2">
                  <c:v>-4.0000000000000036E-2</c:v>
                </c:pt>
                <c:pt idx="3">
                  <c:v>-8.0000000000000071E-2</c:v>
                </c:pt>
                <c:pt idx="4">
                  <c:v>-0.44999999999999973</c:v>
                </c:pt>
                <c:pt idx="5">
                  <c:v>0</c:v>
                </c:pt>
                <c:pt idx="6">
                  <c:v>0</c:v>
                </c:pt>
              </c:numCache>
            </c:numRef>
          </c:val>
          <c:smooth val="0"/>
          <c:extLst>
            <c:ext xmlns:c16="http://schemas.microsoft.com/office/drawing/2014/chart" uri="{C3380CC4-5D6E-409C-BE32-E72D297353CC}">
              <c16:uniqueId val="{00000007-C270-4082-8E6E-CC7A8920E165}"/>
            </c:ext>
          </c:extLst>
        </c:ser>
        <c:ser>
          <c:idx val="8"/>
          <c:order val="8"/>
          <c:tx>
            <c:strRef>
              <c:f>'FT3'!$BP$3:$BP$4</c:f>
              <c:strCache>
                <c:ptCount val="2"/>
                <c:pt idx="0">
                  <c:v>9</c:v>
                </c:pt>
                <c:pt idx="1">
                  <c:v> 4.5 </c:v>
                </c:pt>
              </c:strCache>
            </c:strRef>
          </c:tx>
          <c:spPr>
            <a:ln w="28575">
              <a:noFill/>
            </a:ln>
          </c:spPr>
          <c:cat>
            <c:strRef>
              <c:f>'FT3'!$AF$5:$AF$11</c:f>
              <c:strCache>
                <c:ptCount val="5"/>
                <c:pt idx="0">
                  <c:v>Tid 1</c:v>
                </c:pt>
                <c:pt idx="1">
                  <c:v>Tid 2</c:v>
                </c:pt>
                <c:pt idx="2">
                  <c:v>Tid 3</c:v>
                </c:pt>
                <c:pt idx="3">
                  <c:v>Tid 4</c:v>
                </c:pt>
                <c:pt idx="4">
                  <c:v>Tid 5</c:v>
                </c:pt>
              </c:strCache>
            </c:strRef>
          </c:cat>
          <c:val>
            <c:numRef>
              <c:f>'FT3'!$BP$5:$BP$11</c:f>
              <c:numCache>
                <c:formatCode>General</c:formatCode>
                <c:ptCount val="7"/>
                <c:pt idx="0">
                  <c:v>-0.33000000000000007</c:v>
                </c:pt>
                <c:pt idx="1">
                  <c:v>-5.9999999999999609E-2</c:v>
                </c:pt>
                <c:pt idx="2">
                  <c:v>0.15000000000000036</c:v>
                </c:pt>
                <c:pt idx="3">
                  <c:v>-0.12999999999999989</c:v>
                </c:pt>
                <c:pt idx="4">
                  <c:v>-0.25999999999999979</c:v>
                </c:pt>
                <c:pt idx="5">
                  <c:v>0</c:v>
                </c:pt>
                <c:pt idx="6">
                  <c:v>0</c:v>
                </c:pt>
              </c:numCache>
            </c:numRef>
          </c:val>
          <c:smooth val="0"/>
          <c:extLst>
            <c:ext xmlns:c16="http://schemas.microsoft.com/office/drawing/2014/chart" uri="{C3380CC4-5D6E-409C-BE32-E72D297353CC}">
              <c16:uniqueId val="{00000008-C270-4082-8E6E-CC7A8920E165}"/>
            </c:ext>
          </c:extLst>
        </c:ser>
        <c:ser>
          <c:idx val="9"/>
          <c:order val="9"/>
          <c:tx>
            <c:strRef>
              <c:f>'FT3'!$BQ$3:$BQ$4</c:f>
              <c:strCache>
                <c:ptCount val="2"/>
                <c:pt idx="0">
                  <c:v>10</c:v>
                </c:pt>
                <c:pt idx="1">
                  <c:v> 5.5 </c:v>
                </c:pt>
              </c:strCache>
            </c:strRef>
          </c:tx>
          <c:spPr>
            <a:ln w="28575">
              <a:noFill/>
            </a:ln>
          </c:spPr>
          <c:cat>
            <c:strRef>
              <c:f>'FT3'!$AF$5:$AF$11</c:f>
              <c:strCache>
                <c:ptCount val="5"/>
                <c:pt idx="0">
                  <c:v>Tid 1</c:v>
                </c:pt>
                <c:pt idx="1">
                  <c:v>Tid 2</c:v>
                </c:pt>
                <c:pt idx="2">
                  <c:v>Tid 3</c:v>
                </c:pt>
                <c:pt idx="3">
                  <c:v>Tid 4</c:v>
                </c:pt>
                <c:pt idx="4">
                  <c:v>Tid 5</c:v>
                </c:pt>
              </c:strCache>
            </c:strRef>
          </c:cat>
          <c:val>
            <c:numRef>
              <c:f>'FT3'!$BQ$5:$BQ$11</c:f>
              <c:numCache>
                <c:formatCode>General</c:formatCode>
                <c:ptCount val="7"/>
                <c:pt idx="0">
                  <c:v>-0.32000000000000028</c:v>
                </c:pt>
                <c:pt idx="1">
                  <c:v>5.9999999999999609E-2</c:v>
                </c:pt>
                <c:pt idx="2">
                  <c:v>-0.15000000000000036</c:v>
                </c:pt>
                <c:pt idx="3">
                  <c:v>0.15000000000000036</c:v>
                </c:pt>
                <c:pt idx="4">
                  <c:v>8.9999999999999858E-2</c:v>
                </c:pt>
                <c:pt idx="5">
                  <c:v>0</c:v>
                </c:pt>
                <c:pt idx="6">
                  <c:v>0</c:v>
                </c:pt>
              </c:numCache>
            </c:numRef>
          </c:val>
          <c:smooth val="0"/>
          <c:extLst>
            <c:ext xmlns:c16="http://schemas.microsoft.com/office/drawing/2014/chart" uri="{C3380CC4-5D6E-409C-BE32-E72D297353CC}">
              <c16:uniqueId val="{00000009-C270-4082-8E6E-CC7A8920E165}"/>
            </c:ext>
          </c:extLst>
        </c:ser>
        <c:ser>
          <c:idx val="10"/>
          <c:order val="10"/>
          <c:tx>
            <c:strRef>
              <c:f>'FT3'!$BR$3:$BR$4</c:f>
              <c:strCache>
                <c:ptCount val="2"/>
                <c:pt idx="0">
                  <c:v>11</c:v>
                </c:pt>
                <c:pt idx="1">
                  <c:v> 4.7 </c:v>
                </c:pt>
              </c:strCache>
            </c:strRef>
          </c:tx>
          <c:spPr>
            <a:ln w="28575">
              <a:noFill/>
            </a:ln>
          </c:spPr>
          <c:cat>
            <c:strRef>
              <c:f>'FT3'!$AF$5:$AF$11</c:f>
              <c:strCache>
                <c:ptCount val="5"/>
                <c:pt idx="0">
                  <c:v>Tid 1</c:v>
                </c:pt>
                <c:pt idx="1">
                  <c:v>Tid 2</c:v>
                </c:pt>
                <c:pt idx="2">
                  <c:v>Tid 3</c:v>
                </c:pt>
                <c:pt idx="3">
                  <c:v>Tid 4</c:v>
                </c:pt>
                <c:pt idx="4">
                  <c:v>Tid 5</c:v>
                </c:pt>
              </c:strCache>
            </c:strRef>
          </c:cat>
          <c:val>
            <c:numRef>
              <c:f>'FT3'!$BR$5:$BR$11</c:f>
              <c:numCache>
                <c:formatCode>General</c:formatCode>
                <c:ptCount val="7"/>
                <c:pt idx="0">
                  <c:v>-0.1800000000000006</c:v>
                </c:pt>
                <c:pt idx="1">
                  <c:v>-3.0000000000000249E-2</c:v>
                </c:pt>
                <c:pt idx="2">
                  <c:v>-6.0000000000000497E-2</c:v>
                </c:pt>
                <c:pt idx="3">
                  <c:v>-3.0000000000000249E-2</c:v>
                </c:pt>
                <c:pt idx="4">
                  <c:v>-0.19000000000000039</c:v>
                </c:pt>
                <c:pt idx="5">
                  <c:v>0</c:v>
                </c:pt>
                <c:pt idx="6">
                  <c:v>0</c:v>
                </c:pt>
              </c:numCache>
            </c:numRef>
          </c:val>
          <c:smooth val="0"/>
          <c:extLst>
            <c:ext xmlns:c16="http://schemas.microsoft.com/office/drawing/2014/chart" uri="{C3380CC4-5D6E-409C-BE32-E72D297353CC}">
              <c16:uniqueId val="{0000000A-C270-4082-8E6E-CC7A8920E165}"/>
            </c:ext>
          </c:extLst>
        </c:ser>
        <c:ser>
          <c:idx val="11"/>
          <c:order val="11"/>
          <c:tx>
            <c:strRef>
              <c:f>'FT3'!$BS$3:$BS$4</c:f>
              <c:strCache>
                <c:ptCount val="2"/>
                <c:pt idx="0">
                  <c:v>12</c:v>
                </c:pt>
                <c:pt idx="1">
                  <c:v> 7.4 </c:v>
                </c:pt>
              </c:strCache>
            </c:strRef>
          </c:tx>
          <c:spPr>
            <a:ln w="28575">
              <a:noFill/>
            </a:ln>
          </c:spPr>
          <c:cat>
            <c:strRef>
              <c:f>'FT3'!$AF$5:$AF$11</c:f>
              <c:strCache>
                <c:ptCount val="5"/>
                <c:pt idx="0">
                  <c:v>Tid 1</c:v>
                </c:pt>
                <c:pt idx="1">
                  <c:v>Tid 2</c:v>
                </c:pt>
                <c:pt idx="2">
                  <c:v>Tid 3</c:v>
                </c:pt>
                <c:pt idx="3">
                  <c:v>Tid 4</c:v>
                </c:pt>
                <c:pt idx="4">
                  <c:v>Tid 5</c:v>
                </c:pt>
              </c:strCache>
            </c:strRef>
          </c:cat>
          <c:val>
            <c:numRef>
              <c:f>'FT3'!$BS$5:$BS$11</c:f>
              <c:numCache>
                <c:formatCode>General</c:formatCode>
                <c:ptCount val="7"/>
                <c:pt idx="0">
                  <c:v>-0.33000000000000007</c:v>
                </c:pt>
                <c:pt idx="1">
                  <c:v>4.0000000000000036E-2</c:v>
                </c:pt>
                <c:pt idx="2">
                  <c:v>2.0000000000000462E-2</c:v>
                </c:pt>
                <c:pt idx="3">
                  <c:v>-0.14999999999999947</c:v>
                </c:pt>
                <c:pt idx="4">
                  <c:v>-0.25</c:v>
                </c:pt>
                <c:pt idx="5">
                  <c:v>0</c:v>
                </c:pt>
                <c:pt idx="6">
                  <c:v>0</c:v>
                </c:pt>
              </c:numCache>
            </c:numRef>
          </c:val>
          <c:smooth val="0"/>
          <c:extLst>
            <c:ext xmlns:c16="http://schemas.microsoft.com/office/drawing/2014/chart" uri="{C3380CC4-5D6E-409C-BE32-E72D297353CC}">
              <c16:uniqueId val="{0000000B-C270-4082-8E6E-CC7A8920E165}"/>
            </c:ext>
          </c:extLst>
        </c:ser>
        <c:ser>
          <c:idx val="12"/>
          <c:order val="12"/>
          <c:tx>
            <c:strRef>
              <c:f>'FT3'!$BT$3:$BT$4</c:f>
              <c:strCache>
                <c:ptCount val="2"/>
                <c:pt idx="0">
                  <c:v>13</c:v>
                </c:pt>
                <c:pt idx="1">
                  <c:v> 5.9 </c:v>
                </c:pt>
              </c:strCache>
            </c:strRef>
          </c:tx>
          <c:spPr>
            <a:ln w="28575">
              <a:noFill/>
            </a:ln>
          </c:spPr>
          <c:cat>
            <c:strRef>
              <c:f>'FT3'!$AF$5:$AF$11</c:f>
              <c:strCache>
                <c:ptCount val="5"/>
                <c:pt idx="0">
                  <c:v>Tid 1</c:v>
                </c:pt>
                <c:pt idx="1">
                  <c:v>Tid 2</c:v>
                </c:pt>
                <c:pt idx="2">
                  <c:v>Tid 3</c:v>
                </c:pt>
                <c:pt idx="3">
                  <c:v>Tid 4</c:v>
                </c:pt>
                <c:pt idx="4">
                  <c:v>Tid 5</c:v>
                </c:pt>
              </c:strCache>
            </c:strRef>
          </c:cat>
          <c:val>
            <c:numRef>
              <c:f>'FT3'!$BT$5:$BT$11</c:f>
              <c:numCache>
                <c:formatCode>General</c:formatCode>
                <c:ptCount val="7"/>
                <c:pt idx="0">
                  <c:v>-0.35000000000000053</c:v>
                </c:pt>
                <c:pt idx="1">
                  <c:v>-0.36000000000000032</c:v>
                </c:pt>
                <c:pt idx="2">
                  <c:v>-0.37000000000000011</c:v>
                </c:pt>
                <c:pt idx="3">
                  <c:v>-0.40000000000000036</c:v>
                </c:pt>
                <c:pt idx="4">
                  <c:v>-7.0000000000000284E-2</c:v>
                </c:pt>
                <c:pt idx="5">
                  <c:v>0</c:v>
                </c:pt>
                <c:pt idx="6">
                  <c:v>0</c:v>
                </c:pt>
              </c:numCache>
            </c:numRef>
          </c:val>
          <c:smooth val="0"/>
          <c:extLst>
            <c:ext xmlns:c16="http://schemas.microsoft.com/office/drawing/2014/chart" uri="{C3380CC4-5D6E-409C-BE32-E72D297353CC}">
              <c16:uniqueId val="{0000000C-C270-4082-8E6E-CC7A8920E165}"/>
            </c:ext>
          </c:extLst>
        </c:ser>
        <c:ser>
          <c:idx val="13"/>
          <c:order val="13"/>
          <c:tx>
            <c:strRef>
              <c:f>'FT3'!$BU$3:$BU$4</c:f>
              <c:strCache>
                <c:ptCount val="2"/>
                <c:pt idx="0">
                  <c:v>14</c:v>
                </c:pt>
                <c:pt idx="1">
                  <c:v> 4.5 </c:v>
                </c:pt>
              </c:strCache>
            </c:strRef>
          </c:tx>
          <c:spPr>
            <a:ln w="28575">
              <a:noFill/>
            </a:ln>
          </c:spPr>
          <c:cat>
            <c:strRef>
              <c:f>'FT3'!$AF$5:$AF$11</c:f>
              <c:strCache>
                <c:ptCount val="5"/>
                <c:pt idx="0">
                  <c:v>Tid 1</c:v>
                </c:pt>
                <c:pt idx="1">
                  <c:v>Tid 2</c:v>
                </c:pt>
                <c:pt idx="2">
                  <c:v>Tid 3</c:v>
                </c:pt>
                <c:pt idx="3">
                  <c:v>Tid 4</c:v>
                </c:pt>
                <c:pt idx="4">
                  <c:v>Tid 5</c:v>
                </c:pt>
              </c:strCache>
            </c:strRef>
          </c:cat>
          <c:val>
            <c:numRef>
              <c:f>'FT3'!$BU$5:$BU$11</c:f>
              <c:numCache>
                <c:formatCode>General</c:formatCode>
                <c:ptCount val="7"/>
                <c:pt idx="0">
                  <c:v>3.0000000000000249E-2</c:v>
                </c:pt>
                <c:pt idx="1">
                  <c:v>-0.12999999999999989</c:v>
                </c:pt>
                <c:pt idx="2">
                  <c:v>0.45999999999999996</c:v>
                </c:pt>
                <c:pt idx="3">
                  <c:v>0.29000000000000004</c:v>
                </c:pt>
                <c:pt idx="4">
                  <c:v>0.20000000000000018</c:v>
                </c:pt>
                <c:pt idx="5">
                  <c:v>0</c:v>
                </c:pt>
                <c:pt idx="6">
                  <c:v>0</c:v>
                </c:pt>
              </c:numCache>
            </c:numRef>
          </c:val>
          <c:smooth val="0"/>
          <c:extLst>
            <c:ext xmlns:c16="http://schemas.microsoft.com/office/drawing/2014/chart" uri="{C3380CC4-5D6E-409C-BE32-E72D297353CC}">
              <c16:uniqueId val="{0000000D-C270-4082-8E6E-CC7A8920E165}"/>
            </c:ext>
          </c:extLst>
        </c:ser>
        <c:ser>
          <c:idx val="14"/>
          <c:order val="14"/>
          <c:tx>
            <c:strRef>
              <c:f>'FT3'!$BV$3:$BV$4</c:f>
              <c:strCache>
                <c:ptCount val="2"/>
                <c:pt idx="0">
                  <c:v>15</c:v>
                </c:pt>
                <c:pt idx="1">
                  <c:v> 3.3 </c:v>
                </c:pt>
              </c:strCache>
            </c:strRef>
          </c:tx>
          <c:spPr>
            <a:ln w="28575">
              <a:noFill/>
            </a:ln>
          </c:spPr>
          <c:cat>
            <c:strRef>
              <c:f>'FT3'!$AF$5:$AF$11</c:f>
              <c:strCache>
                <c:ptCount val="5"/>
                <c:pt idx="0">
                  <c:v>Tid 1</c:v>
                </c:pt>
                <c:pt idx="1">
                  <c:v>Tid 2</c:v>
                </c:pt>
                <c:pt idx="2">
                  <c:v>Tid 3</c:v>
                </c:pt>
                <c:pt idx="3">
                  <c:v>Tid 4</c:v>
                </c:pt>
                <c:pt idx="4">
                  <c:v>Tid 5</c:v>
                </c:pt>
              </c:strCache>
            </c:strRef>
          </c:cat>
          <c:val>
            <c:numRef>
              <c:f>'FT3'!$BV$5:$BV$11</c:f>
              <c:numCache>
                <c:formatCode>General</c:formatCode>
                <c:ptCount val="7"/>
                <c:pt idx="0">
                  <c:v>0.16000000000000014</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E-C270-4082-8E6E-CC7A8920E165}"/>
            </c:ext>
          </c:extLst>
        </c:ser>
        <c:ser>
          <c:idx val="15"/>
          <c:order val="15"/>
          <c:tx>
            <c:strRef>
              <c:f>'FT3'!$BW$3:$BW$4</c:f>
              <c:strCache>
                <c:ptCount val="2"/>
                <c:pt idx="0">
                  <c:v>16</c:v>
                </c:pt>
                <c:pt idx="1">
                  <c:v> 3.5 </c:v>
                </c:pt>
              </c:strCache>
            </c:strRef>
          </c:tx>
          <c:spPr>
            <a:ln w="28575">
              <a:noFill/>
            </a:ln>
          </c:spPr>
          <c:cat>
            <c:strRef>
              <c:f>'FT3'!$AF$5:$AF$11</c:f>
              <c:strCache>
                <c:ptCount val="5"/>
                <c:pt idx="0">
                  <c:v>Tid 1</c:v>
                </c:pt>
                <c:pt idx="1">
                  <c:v>Tid 2</c:v>
                </c:pt>
                <c:pt idx="2">
                  <c:v>Tid 3</c:v>
                </c:pt>
                <c:pt idx="3">
                  <c:v>Tid 4</c:v>
                </c:pt>
                <c:pt idx="4">
                  <c:v>Tid 5</c:v>
                </c:pt>
              </c:strCache>
            </c:strRef>
          </c:cat>
          <c:val>
            <c:numRef>
              <c:f>'FT3'!$BW$5:$BW$11</c:f>
              <c:numCache>
                <c:formatCode>General</c:formatCode>
                <c:ptCount val="7"/>
                <c:pt idx="0">
                  <c:v>-6.0000000000000053E-2</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F-C270-4082-8E6E-CC7A8920E165}"/>
            </c:ext>
          </c:extLst>
        </c:ser>
        <c:ser>
          <c:idx val="16"/>
          <c:order val="16"/>
          <c:tx>
            <c:strRef>
              <c:f>'FT3'!$BX$3:$BX$4</c:f>
              <c:strCache>
                <c:ptCount val="2"/>
                <c:pt idx="0">
                  <c:v>17</c:v>
                </c:pt>
                <c:pt idx="1">
                  <c:v> 3.2 </c:v>
                </c:pt>
              </c:strCache>
            </c:strRef>
          </c:tx>
          <c:spPr>
            <a:ln w="28575">
              <a:noFill/>
            </a:ln>
          </c:spPr>
          <c:cat>
            <c:strRef>
              <c:f>'FT3'!$AF$5:$AF$11</c:f>
              <c:strCache>
                <c:ptCount val="5"/>
                <c:pt idx="0">
                  <c:v>Tid 1</c:v>
                </c:pt>
                <c:pt idx="1">
                  <c:v>Tid 2</c:v>
                </c:pt>
                <c:pt idx="2">
                  <c:v>Tid 3</c:v>
                </c:pt>
                <c:pt idx="3">
                  <c:v>Tid 4</c:v>
                </c:pt>
                <c:pt idx="4">
                  <c:v>Tid 5</c:v>
                </c:pt>
              </c:strCache>
            </c:strRef>
          </c:cat>
          <c:val>
            <c:numRef>
              <c:f>'FT3'!$BX$5:$BX$11</c:f>
              <c:numCache>
                <c:formatCode>General</c:formatCode>
                <c:ptCount val="7"/>
                <c:pt idx="0">
                  <c:v>0.12999999999999989</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10-C270-4082-8E6E-CC7A8920E165}"/>
            </c:ext>
          </c:extLst>
        </c:ser>
        <c:ser>
          <c:idx val="17"/>
          <c:order val="17"/>
          <c:tx>
            <c:strRef>
              <c:f>'FT3'!$BY$3:$BY$4</c:f>
              <c:strCache>
                <c:ptCount val="2"/>
                <c:pt idx="0">
                  <c:v>18</c:v>
                </c:pt>
                <c:pt idx="1">
                  <c:v> -   </c:v>
                </c:pt>
              </c:strCache>
            </c:strRef>
          </c:tx>
          <c:spPr>
            <a:ln w="28575">
              <a:noFill/>
            </a:ln>
          </c:spPr>
          <c:cat>
            <c:strRef>
              <c:f>'FT3'!$AF$5:$AF$11</c:f>
              <c:strCache>
                <c:ptCount val="5"/>
                <c:pt idx="0">
                  <c:v>Tid 1</c:v>
                </c:pt>
                <c:pt idx="1">
                  <c:v>Tid 2</c:v>
                </c:pt>
                <c:pt idx="2">
                  <c:v>Tid 3</c:v>
                </c:pt>
                <c:pt idx="3">
                  <c:v>Tid 4</c:v>
                </c:pt>
                <c:pt idx="4">
                  <c:v>Tid 5</c:v>
                </c:pt>
              </c:strCache>
            </c:strRef>
          </c:cat>
          <c:val>
            <c:numRef>
              <c:f>'FT3'!$BY$5:$BY$11</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11-C270-4082-8E6E-CC7A8920E165}"/>
            </c:ext>
          </c:extLst>
        </c:ser>
        <c:ser>
          <c:idx val="18"/>
          <c:order val="18"/>
          <c:tx>
            <c:strRef>
              <c:f>'FT3'!$BZ$3:$BZ$4</c:f>
              <c:strCache>
                <c:ptCount val="2"/>
                <c:pt idx="0">
                  <c:v>19</c:v>
                </c:pt>
                <c:pt idx="1">
                  <c:v> -   </c:v>
                </c:pt>
              </c:strCache>
            </c:strRef>
          </c:tx>
          <c:spPr>
            <a:ln w="28575">
              <a:noFill/>
            </a:ln>
          </c:spPr>
          <c:cat>
            <c:strRef>
              <c:f>'FT3'!$AF$5:$AF$11</c:f>
              <c:strCache>
                <c:ptCount val="5"/>
                <c:pt idx="0">
                  <c:v>Tid 1</c:v>
                </c:pt>
                <c:pt idx="1">
                  <c:v>Tid 2</c:v>
                </c:pt>
                <c:pt idx="2">
                  <c:v>Tid 3</c:v>
                </c:pt>
                <c:pt idx="3">
                  <c:v>Tid 4</c:v>
                </c:pt>
                <c:pt idx="4">
                  <c:v>Tid 5</c:v>
                </c:pt>
              </c:strCache>
            </c:strRef>
          </c:cat>
          <c:val>
            <c:numRef>
              <c:f>'FT3'!$BZ$5:$BZ$11</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12-C270-4082-8E6E-CC7A8920E165}"/>
            </c:ext>
          </c:extLst>
        </c:ser>
        <c:ser>
          <c:idx val="19"/>
          <c:order val="19"/>
          <c:tx>
            <c:strRef>
              <c:f>'FT3'!$CA$3:$CA$4</c:f>
              <c:strCache>
                <c:ptCount val="2"/>
                <c:pt idx="0">
                  <c:v>20</c:v>
                </c:pt>
                <c:pt idx="1">
                  <c:v> -   </c:v>
                </c:pt>
              </c:strCache>
            </c:strRef>
          </c:tx>
          <c:spPr>
            <a:ln w="28575">
              <a:noFill/>
            </a:ln>
          </c:spPr>
          <c:cat>
            <c:strRef>
              <c:f>'FT3'!$AF$5:$AF$11</c:f>
              <c:strCache>
                <c:ptCount val="5"/>
                <c:pt idx="0">
                  <c:v>Tid 1</c:v>
                </c:pt>
                <c:pt idx="1">
                  <c:v>Tid 2</c:v>
                </c:pt>
                <c:pt idx="2">
                  <c:v>Tid 3</c:v>
                </c:pt>
                <c:pt idx="3">
                  <c:v>Tid 4</c:v>
                </c:pt>
                <c:pt idx="4">
                  <c:v>Tid 5</c:v>
                </c:pt>
              </c:strCache>
            </c:strRef>
          </c:cat>
          <c:val>
            <c:numRef>
              <c:f>'FT3'!$CA$5:$CA$11</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13-C270-4082-8E6E-CC7A8920E165}"/>
            </c:ext>
          </c:extLst>
        </c:ser>
        <c:ser>
          <c:idx val="20"/>
          <c:order val="20"/>
          <c:tx>
            <c:strRef>
              <c:f>'FT3'!$CB$3:$CB$4</c:f>
              <c:strCache>
                <c:ptCount val="2"/>
                <c:pt idx="0">
                  <c:v>TEa</c:v>
                </c:pt>
              </c:strCache>
            </c:strRef>
          </c:tx>
          <c:spPr>
            <a:ln w="28575">
              <a:solidFill>
                <a:schemeClr val="accent2">
                  <a:lumMod val="60000"/>
                  <a:lumOff val="40000"/>
                </a:schemeClr>
              </a:solidFill>
            </a:ln>
          </c:spPr>
          <c:marker>
            <c:symbol val="none"/>
          </c:marker>
          <c:cat>
            <c:strRef>
              <c:f>'FT3'!$AF$5:$AF$11</c:f>
              <c:strCache>
                <c:ptCount val="5"/>
                <c:pt idx="0">
                  <c:v>Tid 1</c:v>
                </c:pt>
                <c:pt idx="1">
                  <c:v>Tid 2</c:v>
                </c:pt>
                <c:pt idx="2">
                  <c:v>Tid 3</c:v>
                </c:pt>
                <c:pt idx="3">
                  <c:v>Tid 4</c:v>
                </c:pt>
                <c:pt idx="4">
                  <c:v>Tid 5</c:v>
                </c:pt>
              </c:strCache>
            </c:strRef>
          </c:cat>
          <c:val>
            <c:numRef>
              <c:f>'FT3'!$CB$5:$CB$11</c:f>
              <c:numCache>
                <c:formatCode>_ * #\ ##0.00_ ;_ * \-#\ ##0.00_ ;_ * "-"??_ ;_ @_ </c:formatCode>
                <c:ptCount val="7"/>
                <c:pt idx="0">
                  <c:v>0.50330352941176471</c:v>
                </c:pt>
                <c:pt idx="1">
                  <c:v>0.50330352941176471</c:v>
                </c:pt>
                <c:pt idx="2">
                  <c:v>0.50330352941176471</c:v>
                </c:pt>
                <c:pt idx="3">
                  <c:v>0.50330352941176471</c:v>
                </c:pt>
                <c:pt idx="4">
                  <c:v>0.50330352941176471</c:v>
                </c:pt>
                <c:pt idx="5">
                  <c:v>0</c:v>
                </c:pt>
                <c:pt idx="6">
                  <c:v>0</c:v>
                </c:pt>
              </c:numCache>
            </c:numRef>
          </c:val>
          <c:smooth val="0"/>
          <c:extLst>
            <c:ext xmlns:c16="http://schemas.microsoft.com/office/drawing/2014/chart" uri="{C3380CC4-5D6E-409C-BE32-E72D297353CC}">
              <c16:uniqueId val="{00000014-C270-4082-8E6E-CC7A8920E165}"/>
            </c:ext>
          </c:extLst>
        </c:ser>
        <c:ser>
          <c:idx val="21"/>
          <c:order val="21"/>
          <c:tx>
            <c:strRef>
              <c:f>'FT3'!$CC$3:$CC$4</c:f>
              <c:strCache>
                <c:ptCount val="2"/>
                <c:pt idx="0">
                  <c:v>B</c:v>
                </c:pt>
              </c:strCache>
            </c:strRef>
          </c:tx>
          <c:spPr>
            <a:ln w="28575">
              <a:solidFill>
                <a:schemeClr val="accent1"/>
              </a:solidFill>
            </a:ln>
          </c:spPr>
          <c:marker>
            <c:symbol val="none"/>
          </c:marker>
          <c:cat>
            <c:strRef>
              <c:f>'FT3'!$AF$5:$AF$11</c:f>
              <c:strCache>
                <c:ptCount val="5"/>
                <c:pt idx="0">
                  <c:v>Tid 1</c:v>
                </c:pt>
                <c:pt idx="1">
                  <c:v>Tid 2</c:v>
                </c:pt>
                <c:pt idx="2">
                  <c:v>Tid 3</c:v>
                </c:pt>
                <c:pt idx="3">
                  <c:v>Tid 4</c:v>
                </c:pt>
                <c:pt idx="4">
                  <c:v>Tid 5</c:v>
                </c:pt>
              </c:strCache>
            </c:strRef>
          </c:cat>
          <c:val>
            <c:numRef>
              <c:f>'FT3'!$CC$5:$CC$11</c:f>
              <c:numCache>
                <c:formatCode>_ * #\ ##0.00_ ;_ * \-#\ ##0.00_ ;_ * "-"??_ ;_ @_ </c:formatCode>
                <c:ptCount val="7"/>
                <c:pt idx="0">
                  <c:v>0.28636235294117651</c:v>
                </c:pt>
                <c:pt idx="1">
                  <c:v>0.28636235294117651</c:v>
                </c:pt>
                <c:pt idx="2">
                  <c:v>0.28636235294117651</c:v>
                </c:pt>
                <c:pt idx="3">
                  <c:v>0.28636235294117651</c:v>
                </c:pt>
                <c:pt idx="4">
                  <c:v>0.28636235294117651</c:v>
                </c:pt>
                <c:pt idx="5">
                  <c:v>0</c:v>
                </c:pt>
                <c:pt idx="6">
                  <c:v>0</c:v>
                </c:pt>
              </c:numCache>
            </c:numRef>
          </c:val>
          <c:smooth val="0"/>
          <c:extLst>
            <c:ext xmlns:c16="http://schemas.microsoft.com/office/drawing/2014/chart" uri="{C3380CC4-5D6E-409C-BE32-E72D297353CC}">
              <c16:uniqueId val="{00000015-C270-4082-8E6E-CC7A8920E165}"/>
            </c:ext>
          </c:extLst>
        </c:ser>
        <c:ser>
          <c:idx val="22"/>
          <c:order val="22"/>
          <c:tx>
            <c:strRef>
              <c:f>'FT3'!$CD$3:$CD$4</c:f>
              <c:strCache>
                <c:ptCount val="2"/>
                <c:pt idx="0">
                  <c:v>-B</c:v>
                </c:pt>
              </c:strCache>
            </c:strRef>
          </c:tx>
          <c:spPr>
            <a:ln w="28575">
              <a:solidFill>
                <a:srgbClr val="4F81BD"/>
              </a:solidFill>
            </a:ln>
          </c:spPr>
          <c:marker>
            <c:symbol val="none"/>
          </c:marker>
          <c:cat>
            <c:strRef>
              <c:f>'FT3'!$AF$5:$AF$11</c:f>
              <c:strCache>
                <c:ptCount val="5"/>
                <c:pt idx="0">
                  <c:v>Tid 1</c:v>
                </c:pt>
                <c:pt idx="1">
                  <c:v>Tid 2</c:v>
                </c:pt>
                <c:pt idx="2">
                  <c:v>Tid 3</c:v>
                </c:pt>
                <c:pt idx="3">
                  <c:v>Tid 4</c:v>
                </c:pt>
                <c:pt idx="4">
                  <c:v>Tid 5</c:v>
                </c:pt>
              </c:strCache>
            </c:strRef>
          </c:cat>
          <c:val>
            <c:numRef>
              <c:f>'FT3'!$CD$5:$CD$11</c:f>
              <c:numCache>
                <c:formatCode>_ * #\ ##0.00_ ;_ * \-#\ ##0.00_ ;_ * "-"??_ ;_ @_ </c:formatCode>
                <c:ptCount val="7"/>
                <c:pt idx="0">
                  <c:v>-0.28636235294117651</c:v>
                </c:pt>
                <c:pt idx="1">
                  <c:v>-0.28636235294117651</c:v>
                </c:pt>
                <c:pt idx="2">
                  <c:v>-0.28636235294117651</c:v>
                </c:pt>
                <c:pt idx="3">
                  <c:v>-0.28636235294117651</c:v>
                </c:pt>
                <c:pt idx="4">
                  <c:v>-0.28636235294117651</c:v>
                </c:pt>
                <c:pt idx="5">
                  <c:v>0</c:v>
                </c:pt>
                <c:pt idx="6">
                  <c:v>0</c:v>
                </c:pt>
              </c:numCache>
            </c:numRef>
          </c:val>
          <c:smooth val="0"/>
          <c:extLst>
            <c:ext xmlns:c16="http://schemas.microsoft.com/office/drawing/2014/chart" uri="{C3380CC4-5D6E-409C-BE32-E72D297353CC}">
              <c16:uniqueId val="{00000016-C270-4082-8E6E-CC7A8920E165}"/>
            </c:ext>
          </c:extLst>
        </c:ser>
        <c:ser>
          <c:idx val="23"/>
          <c:order val="23"/>
          <c:tx>
            <c:strRef>
              <c:f>'FT3'!$CE$3:$CE$4</c:f>
              <c:strCache>
                <c:ptCount val="2"/>
                <c:pt idx="0">
                  <c:v>-TEa</c:v>
                </c:pt>
              </c:strCache>
            </c:strRef>
          </c:tx>
          <c:spPr>
            <a:ln w="28575">
              <a:solidFill>
                <a:srgbClr val="C0504D">
                  <a:lumMod val="60000"/>
                  <a:lumOff val="40000"/>
                </a:srgbClr>
              </a:solidFill>
            </a:ln>
          </c:spPr>
          <c:marker>
            <c:symbol val="none"/>
          </c:marker>
          <c:cat>
            <c:strRef>
              <c:f>'FT3'!$AF$5:$AF$11</c:f>
              <c:strCache>
                <c:ptCount val="5"/>
                <c:pt idx="0">
                  <c:v>Tid 1</c:v>
                </c:pt>
                <c:pt idx="1">
                  <c:v>Tid 2</c:v>
                </c:pt>
                <c:pt idx="2">
                  <c:v>Tid 3</c:v>
                </c:pt>
                <c:pt idx="3">
                  <c:v>Tid 4</c:v>
                </c:pt>
                <c:pt idx="4">
                  <c:v>Tid 5</c:v>
                </c:pt>
              </c:strCache>
            </c:strRef>
          </c:cat>
          <c:val>
            <c:numRef>
              <c:f>'FT3'!$CE$5:$CE$11</c:f>
              <c:numCache>
                <c:formatCode>_ * #\ ##0.00_ ;_ * \-#\ ##0.00_ ;_ * "-"??_ ;_ @_ </c:formatCode>
                <c:ptCount val="7"/>
                <c:pt idx="0">
                  <c:v>-0.50330352941176471</c:v>
                </c:pt>
                <c:pt idx="1">
                  <c:v>-0.50330352941176471</c:v>
                </c:pt>
                <c:pt idx="2">
                  <c:v>-0.50330352941176471</c:v>
                </c:pt>
                <c:pt idx="3">
                  <c:v>-0.50330352941176471</c:v>
                </c:pt>
                <c:pt idx="4">
                  <c:v>-0.50330352941176471</c:v>
                </c:pt>
                <c:pt idx="5">
                  <c:v>0</c:v>
                </c:pt>
                <c:pt idx="6">
                  <c:v>0</c:v>
                </c:pt>
              </c:numCache>
            </c:numRef>
          </c:val>
          <c:smooth val="0"/>
          <c:extLst>
            <c:ext xmlns:c16="http://schemas.microsoft.com/office/drawing/2014/chart" uri="{C3380CC4-5D6E-409C-BE32-E72D297353CC}">
              <c16:uniqueId val="{00000017-C270-4082-8E6E-CC7A8920E165}"/>
            </c:ext>
          </c:extLst>
        </c:ser>
        <c:ser>
          <c:idx val="24"/>
          <c:order val="24"/>
          <c:tx>
            <c:strRef>
              <c:f>'FT3'!$CF$3:$CF$4</c:f>
              <c:strCache>
                <c:ptCount val="2"/>
                <c:pt idx="0">
                  <c:v>M</c:v>
                </c:pt>
              </c:strCache>
            </c:strRef>
          </c:tx>
          <c:spPr>
            <a:ln w="28575">
              <a:noFill/>
            </a:ln>
          </c:spPr>
          <c:marker>
            <c:symbol val="none"/>
          </c:marker>
          <c:errBars>
            <c:errDir val="y"/>
            <c:errBarType val="both"/>
            <c:errValType val="cust"/>
            <c:noEndCap val="0"/>
            <c:plus>
              <c:numRef>
                <c:f>'FT3'!$CG$5:$CG$11</c:f>
                <c:numCache>
                  <c:formatCode>General</c:formatCode>
                  <c:ptCount val="7"/>
                  <c:pt idx="0">
                    <c:v>0.10698907190762011</c:v>
                  </c:pt>
                  <c:pt idx="1">
                    <c:v>9.3017510691030286E-2</c:v>
                  </c:pt>
                  <c:pt idx="2">
                    <c:v>0.13052899242229254</c:v>
                  </c:pt>
                  <c:pt idx="3">
                    <c:v>0.11203146164297499</c:v>
                  </c:pt>
                  <c:pt idx="4">
                    <c:v>0.13162649471587703</c:v>
                  </c:pt>
                  <c:pt idx="5">
                    <c:v>0</c:v>
                  </c:pt>
                  <c:pt idx="6">
                    <c:v>0</c:v>
                  </c:pt>
                </c:numCache>
              </c:numRef>
            </c:plus>
            <c:minus>
              <c:numRef>
                <c:f>'FT3'!$CG$5:$CG$11</c:f>
                <c:numCache>
                  <c:formatCode>General</c:formatCode>
                  <c:ptCount val="7"/>
                  <c:pt idx="0">
                    <c:v>0.10698907190762011</c:v>
                  </c:pt>
                  <c:pt idx="1">
                    <c:v>9.3017510691030286E-2</c:v>
                  </c:pt>
                  <c:pt idx="2">
                    <c:v>0.13052899242229254</c:v>
                  </c:pt>
                  <c:pt idx="3">
                    <c:v>0.11203146164297499</c:v>
                  </c:pt>
                  <c:pt idx="4">
                    <c:v>0.13162649471587703</c:v>
                  </c:pt>
                  <c:pt idx="5">
                    <c:v>0</c:v>
                  </c:pt>
                  <c:pt idx="6">
                    <c:v>0</c:v>
                  </c:pt>
                </c:numCache>
              </c:numRef>
            </c:minus>
            <c:spPr>
              <a:ln w="254000">
                <a:solidFill>
                  <a:sysClr val="windowText" lastClr="000000">
                    <a:alpha val="19000"/>
                  </a:sysClr>
                </a:solidFill>
              </a:ln>
            </c:spPr>
          </c:errBars>
          <c:cat>
            <c:strRef>
              <c:f>'FT3'!$AF$5:$AF$11</c:f>
              <c:strCache>
                <c:ptCount val="5"/>
                <c:pt idx="0">
                  <c:v>Tid 1</c:v>
                </c:pt>
                <c:pt idx="1">
                  <c:v>Tid 2</c:v>
                </c:pt>
                <c:pt idx="2">
                  <c:v>Tid 3</c:v>
                </c:pt>
                <c:pt idx="3">
                  <c:v>Tid 4</c:v>
                </c:pt>
                <c:pt idx="4">
                  <c:v>Tid 5</c:v>
                </c:pt>
              </c:strCache>
            </c:strRef>
          </c:cat>
          <c:val>
            <c:numRef>
              <c:f>'FT3'!$CF$5:$CF$11</c:f>
              <c:numCache>
                <c:formatCode>General</c:formatCode>
                <c:ptCount val="7"/>
                <c:pt idx="0">
                  <c:v>-0.15750000000000008</c:v>
                </c:pt>
                <c:pt idx="1">
                  <c:v>-0.13000000000000003</c:v>
                </c:pt>
                <c:pt idx="2">
                  <c:v>-5.9999999999999956E-2</c:v>
                </c:pt>
                <c:pt idx="3">
                  <c:v>-4.7857142857142758E-2</c:v>
                </c:pt>
                <c:pt idx="4">
                  <c:v>-8.0833333333333313E-2</c:v>
                </c:pt>
                <c:pt idx="5">
                  <c:v>0</c:v>
                </c:pt>
                <c:pt idx="6">
                  <c:v>0</c:v>
                </c:pt>
              </c:numCache>
            </c:numRef>
          </c:val>
          <c:smooth val="0"/>
          <c:extLst>
            <c:ext xmlns:c16="http://schemas.microsoft.com/office/drawing/2014/chart" uri="{C3380CC4-5D6E-409C-BE32-E72D297353CC}">
              <c16:uniqueId val="{00000018-C270-4082-8E6E-CC7A8920E165}"/>
            </c:ext>
          </c:extLst>
        </c:ser>
        <c:dLbls>
          <c:showLegendKey val="0"/>
          <c:showVal val="0"/>
          <c:showCatName val="0"/>
          <c:showSerName val="0"/>
          <c:showPercent val="0"/>
          <c:showBubbleSize val="0"/>
        </c:dLbls>
        <c:marker val="1"/>
        <c:smooth val="0"/>
        <c:axId val="169791488"/>
        <c:axId val="169793024"/>
      </c:lineChart>
      <c:catAx>
        <c:axId val="169791488"/>
        <c:scaling>
          <c:orientation val="minMax"/>
        </c:scaling>
        <c:delete val="0"/>
        <c:axPos val="b"/>
        <c:numFmt formatCode="General" sourceLinked="1"/>
        <c:majorTickMark val="out"/>
        <c:minorTickMark val="none"/>
        <c:tickLblPos val="low"/>
        <c:txPr>
          <a:bodyPr/>
          <a:lstStyle/>
          <a:p>
            <a:pPr>
              <a:defRPr sz="1600"/>
            </a:pPr>
            <a:endParaRPr lang="nb-NO"/>
          </a:p>
        </c:txPr>
        <c:crossAx val="169793024"/>
        <c:crosses val="autoZero"/>
        <c:auto val="1"/>
        <c:lblAlgn val="ctr"/>
        <c:lblOffset val="100"/>
        <c:noMultiLvlLbl val="0"/>
      </c:catAx>
      <c:valAx>
        <c:axId val="169793024"/>
        <c:scaling>
          <c:orientation val="minMax"/>
        </c:scaling>
        <c:delete val="0"/>
        <c:axPos val="l"/>
        <c:majorGridlines/>
        <c:numFmt formatCode="General" sourceLinked="1"/>
        <c:majorTickMark val="out"/>
        <c:minorTickMark val="none"/>
        <c:tickLblPos val="nextTo"/>
        <c:txPr>
          <a:bodyPr/>
          <a:lstStyle/>
          <a:p>
            <a:pPr>
              <a:defRPr sz="1800"/>
            </a:pPr>
            <a:endParaRPr lang="nb-NO"/>
          </a:p>
        </c:txPr>
        <c:crossAx val="169791488"/>
        <c:crosses val="autoZero"/>
        <c:crossBetween val="between"/>
      </c:valAx>
    </c:plotArea>
    <c:plotVisOnly val="1"/>
    <c:dispBlanksAs val="gap"/>
    <c:showDLblsOverMax val="0"/>
  </c:chart>
  <c:printSettings>
    <c:headerFooter/>
    <c:pageMargins b="0.78740157499999996" l="0.70000000000000051" r="0.70000000000000051" t="0.78740157499999996" header="0.30000000000000027" footer="0.30000000000000027"/>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nb-NO"/>
              <a:t>Relative avvik</a:t>
            </a:r>
          </a:p>
        </c:rich>
      </c:tx>
      <c:overlay val="1"/>
    </c:title>
    <c:autoTitleDeleted val="0"/>
    <c:plotArea>
      <c:layout>
        <c:manualLayout>
          <c:layoutTarget val="inner"/>
          <c:xMode val="edge"/>
          <c:yMode val="edge"/>
          <c:x val="7.7753613096785731E-2"/>
          <c:y val="6.5811258492699143E-2"/>
          <c:w val="0.71382409193047658"/>
          <c:h val="0.87463280593544213"/>
        </c:manualLayout>
      </c:layout>
      <c:lineChart>
        <c:grouping val="standard"/>
        <c:varyColors val="0"/>
        <c:ser>
          <c:idx val="0"/>
          <c:order val="0"/>
          <c:tx>
            <c:strRef>
              <c:f>'FT4 '!$AI$3:$AI$4</c:f>
              <c:strCache>
                <c:ptCount val="2"/>
                <c:pt idx="0">
                  <c:v>1</c:v>
                </c:pt>
                <c:pt idx="1">
                  <c:v> 10.2 </c:v>
                </c:pt>
              </c:strCache>
            </c:strRef>
          </c:tx>
          <c:spPr>
            <a:ln>
              <a:noFill/>
            </a:ln>
          </c:spPr>
          <c:cat>
            <c:strRef>
              <c:f>'FT4 '!$AH$5:$AH$11</c:f>
              <c:strCache>
                <c:ptCount val="5"/>
                <c:pt idx="0">
                  <c:v>Tid 1</c:v>
                </c:pt>
                <c:pt idx="1">
                  <c:v>Tid 2</c:v>
                </c:pt>
                <c:pt idx="2">
                  <c:v>Tid 3</c:v>
                </c:pt>
                <c:pt idx="3">
                  <c:v>Tid 4</c:v>
                </c:pt>
                <c:pt idx="4">
                  <c:v>Tid 5</c:v>
                </c:pt>
              </c:strCache>
            </c:strRef>
          </c:cat>
          <c:val>
            <c:numRef>
              <c:f>'FT4 '!$AI$5:$AI$11</c:f>
              <c:numCache>
                <c:formatCode>0%</c:formatCode>
                <c:ptCount val="7"/>
                <c:pt idx="0">
                  <c:v>-1.1764705882352899E-2</c:v>
                </c:pt>
                <c:pt idx="1">
                  <c:v>-3.5294117647058809E-2</c:v>
                </c:pt>
                <c:pt idx="2">
                  <c:v>1.9607843137255054E-2</c:v>
                </c:pt>
                <c:pt idx="3">
                  <c:v>9.1176470588235414E-2</c:v>
                </c:pt>
                <c:pt idx="4">
                  <c:v>-6.8627450980390803E-3</c:v>
                </c:pt>
                <c:pt idx="5">
                  <c:v>0</c:v>
                </c:pt>
                <c:pt idx="6">
                  <c:v>0</c:v>
                </c:pt>
              </c:numCache>
            </c:numRef>
          </c:val>
          <c:smooth val="0"/>
          <c:extLst>
            <c:ext xmlns:c16="http://schemas.microsoft.com/office/drawing/2014/chart" uri="{C3380CC4-5D6E-409C-BE32-E72D297353CC}">
              <c16:uniqueId val="{00000000-AB9E-40E2-BDF3-D0991C03B3AA}"/>
            </c:ext>
          </c:extLst>
        </c:ser>
        <c:ser>
          <c:idx val="1"/>
          <c:order val="1"/>
          <c:tx>
            <c:strRef>
              <c:f>'FT4 '!$AJ$3:$AJ$4</c:f>
              <c:strCache>
                <c:ptCount val="2"/>
                <c:pt idx="0">
                  <c:v>2</c:v>
                </c:pt>
                <c:pt idx="1">
                  <c:v> 12.2 </c:v>
                </c:pt>
              </c:strCache>
            </c:strRef>
          </c:tx>
          <c:spPr>
            <a:ln>
              <a:noFill/>
            </a:ln>
          </c:spPr>
          <c:cat>
            <c:strRef>
              <c:f>'FT4 '!$AH$5:$AH$11</c:f>
              <c:strCache>
                <c:ptCount val="5"/>
                <c:pt idx="0">
                  <c:v>Tid 1</c:v>
                </c:pt>
                <c:pt idx="1">
                  <c:v>Tid 2</c:v>
                </c:pt>
                <c:pt idx="2">
                  <c:v>Tid 3</c:v>
                </c:pt>
                <c:pt idx="3">
                  <c:v>Tid 4</c:v>
                </c:pt>
                <c:pt idx="4">
                  <c:v>Tid 5</c:v>
                </c:pt>
              </c:strCache>
            </c:strRef>
          </c:cat>
          <c:val>
            <c:numRef>
              <c:f>'FT4 '!$AJ$5:$AJ$11</c:f>
              <c:numCache>
                <c:formatCode>0%</c:formatCode>
                <c:ptCount val="7"/>
                <c:pt idx="0">
                  <c:v>-5.4918032786885229E-2</c:v>
                </c:pt>
                <c:pt idx="1">
                  <c:v>-1.4754098360655665E-2</c:v>
                </c:pt>
                <c:pt idx="2">
                  <c:v>2.4590163934426368E-2</c:v>
                </c:pt>
                <c:pt idx="3">
                  <c:v>0.1155737704918034</c:v>
                </c:pt>
                <c:pt idx="4">
                  <c:v>8.1967213114754189E-2</c:v>
                </c:pt>
                <c:pt idx="5">
                  <c:v>0</c:v>
                </c:pt>
                <c:pt idx="6">
                  <c:v>0</c:v>
                </c:pt>
              </c:numCache>
            </c:numRef>
          </c:val>
          <c:smooth val="0"/>
          <c:extLst>
            <c:ext xmlns:c16="http://schemas.microsoft.com/office/drawing/2014/chart" uri="{C3380CC4-5D6E-409C-BE32-E72D297353CC}">
              <c16:uniqueId val="{00000001-AB9E-40E2-BDF3-D0991C03B3AA}"/>
            </c:ext>
          </c:extLst>
        </c:ser>
        <c:ser>
          <c:idx val="2"/>
          <c:order val="2"/>
          <c:tx>
            <c:strRef>
              <c:f>'FT4 '!$AK$3:$AK$4</c:f>
              <c:strCache>
                <c:ptCount val="2"/>
                <c:pt idx="0">
                  <c:v>3</c:v>
                </c:pt>
                <c:pt idx="1">
                  <c:v> 16.1 </c:v>
                </c:pt>
              </c:strCache>
            </c:strRef>
          </c:tx>
          <c:spPr>
            <a:ln>
              <a:noFill/>
            </a:ln>
          </c:spPr>
          <c:cat>
            <c:strRef>
              <c:f>'FT4 '!$AH$5:$AH$11</c:f>
              <c:strCache>
                <c:ptCount val="5"/>
                <c:pt idx="0">
                  <c:v>Tid 1</c:v>
                </c:pt>
                <c:pt idx="1">
                  <c:v>Tid 2</c:v>
                </c:pt>
                <c:pt idx="2">
                  <c:v>Tid 3</c:v>
                </c:pt>
                <c:pt idx="3">
                  <c:v>Tid 4</c:v>
                </c:pt>
                <c:pt idx="4">
                  <c:v>Tid 5</c:v>
                </c:pt>
              </c:strCache>
            </c:strRef>
          </c:cat>
          <c:val>
            <c:numRef>
              <c:f>'FT4 '!$AK$5:$AK$11</c:f>
              <c:numCache>
                <c:formatCode>0%</c:formatCode>
                <c:ptCount val="7"/>
                <c:pt idx="0">
                  <c:v>6.3354037267080665E-2</c:v>
                </c:pt>
                <c:pt idx="1">
                  <c:v>6.2732919254658182E-2</c:v>
                </c:pt>
                <c:pt idx="2">
                  <c:v>8.6956521739130377E-2</c:v>
                </c:pt>
                <c:pt idx="3">
                  <c:v>0.14720496894409929</c:v>
                </c:pt>
                <c:pt idx="4">
                  <c:v>0</c:v>
                </c:pt>
                <c:pt idx="5">
                  <c:v>0</c:v>
                </c:pt>
                <c:pt idx="6">
                  <c:v>0</c:v>
                </c:pt>
              </c:numCache>
            </c:numRef>
          </c:val>
          <c:smooth val="0"/>
          <c:extLst>
            <c:ext xmlns:c16="http://schemas.microsoft.com/office/drawing/2014/chart" uri="{C3380CC4-5D6E-409C-BE32-E72D297353CC}">
              <c16:uniqueId val="{00000002-AB9E-40E2-BDF3-D0991C03B3AA}"/>
            </c:ext>
          </c:extLst>
        </c:ser>
        <c:ser>
          <c:idx val="3"/>
          <c:order val="3"/>
          <c:tx>
            <c:strRef>
              <c:f>'FT4 '!$AL$3:$AL$4</c:f>
              <c:strCache>
                <c:ptCount val="2"/>
                <c:pt idx="0">
                  <c:v>4</c:v>
                </c:pt>
                <c:pt idx="1">
                  <c:v> 15.8 </c:v>
                </c:pt>
              </c:strCache>
            </c:strRef>
          </c:tx>
          <c:spPr>
            <a:ln>
              <a:noFill/>
            </a:ln>
          </c:spPr>
          <c:cat>
            <c:strRef>
              <c:f>'FT4 '!$AH$5:$AH$11</c:f>
              <c:strCache>
                <c:ptCount val="5"/>
                <c:pt idx="0">
                  <c:v>Tid 1</c:v>
                </c:pt>
                <c:pt idx="1">
                  <c:v>Tid 2</c:v>
                </c:pt>
                <c:pt idx="2">
                  <c:v>Tid 3</c:v>
                </c:pt>
                <c:pt idx="3">
                  <c:v>Tid 4</c:v>
                </c:pt>
                <c:pt idx="4">
                  <c:v>Tid 5</c:v>
                </c:pt>
              </c:strCache>
            </c:strRef>
          </c:cat>
          <c:val>
            <c:numRef>
              <c:f>'FT4 '!$AL$5:$AL$11</c:f>
              <c:numCache>
                <c:formatCode>0%</c:formatCode>
                <c:ptCount val="7"/>
                <c:pt idx="0">
                  <c:v>-2.0886075949367089E-2</c:v>
                </c:pt>
                <c:pt idx="1">
                  <c:v>-4.4303797468354666E-3</c:v>
                </c:pt>
                <c:pt idx="2">
                  <c:v>0</c:v>
                </c:pt>
                <c:pt idx="3">
                  <c:v>0.13924050632911378</c:v>
                </c:pt>
                <c:pt idx="4">
                  <c:v>7.7848101265822756E-2</c:v>
                </c:pt>
                <c:pt idx="5">
                  <c:v>0</c:v>
                </c:pt>
                <c:pt idx="6">
                  <c:v>0</c:v>
                </c:pt>
              </c:numCache>
            </c:numRef>
          </c:val>
          <c:smooth val="0"/>
          <c:extLst>
            <c:ext xmlns:c16="http://schemas.microsoft.com/office/drawing/2014/chart" uri="{C3380CC4-5D6E-409C-BE32-E72D297353CC}">
              <c16:uniqueId val="{00000003-AB9E-40E2-BDF3-D0991C03B3AA}"/>
            </c:ext>
          </c:extLst>
        </c:ser>
        <c:ser>
          <c:idx val="4"/>
          <c:order val="4"/>
          <c:tx>
            <c:strRef>
              <c:f>'FT4 '!$AM$3:$AM$4</c:f>
              <c:strCache>
                <c:ptCount val="2"/>
                <c:pt idx="0">
                  <c:v>5</c:v>
                </c:pt>
                <c:pt idx="1">
                  <c:v> 13.3 </c:v>
                </c:pt>
              </c:strCache>
            </c:strRef>
          </c:tx>
          <c:spPr>
            <a:ln>
              <a:noFill/>
            </a:ln>
          </c:spPr>
          <c:cat>
            <c:strRef>
              <c:f>'FT4 '!$AH$5:$AH$11</c:f>
              <c:strCache>
                <c:ptCount val="5"/>
                <c:pt idx="0">
                  <c:v>Tid 1</c:v>
                </c:pt>
                <c:pt idx="1">
                  <c:v>Tid 2</c:v>
                </c:pt>
                <c:pt idx="2">
                  <c:v>Tid 3</c:v>
                </c:pt>
                <c:pt idx="3">
                  <c:v>Tid 4</c:v>
                </c:pt>
                <c:pt idx="4">
                  <c:v>Tid 5</c:v>
                </c:pt>
              </c:strCache>
            </c:strRef>
          </c:cat>
          <c:val>
            <c:numRef>
              <c:f>'FT4 '!$AM$5:$AM$11</c:f>
              <c:numCache>
                <c:formatCode>0%</c:formatCode>
                <c:ptCount val="7"/>
                <c:pt idx="0">
                  <c:v>-1.4285714285714346E-2</c:v>
                </c:pt>
                <c:pt idx="1">
                  <c:v>4.7368421052631504E-2</c:v>
                </c:pt>
                <c:pt idx="2">
                  <c:v>7.5187969924812137E-2</c:v>
                </c:pt>
                <c:pt idx="3">
                  <c:v>9.3984962406014949E-2</c:v>
                </c:pt>
                <c:pt idx="4">
                  <c:v>0.10150375939849621</c:v>
                </c:pt>
                <c:pt idx="5">
                  <c:v>0</c:v>
                </c:pt>
                <c:pt idx="6">
                  <c:v>0</c:v>
                </c:pt>
              </c:numCache>
            </c:numRef>
          </c:val>
          <c:smooth val="0"/>
          <c:extLst>
            <c:ext xmlns:c16="http://schemas.microsoft.com/office/drawing/2014/chart" uri="{C3380CC4-5D6E-409C-BE32-E72D297353CC}">
              <c16:uniqueId val="{00000004-AB9E-40E2-BDF3-D0991C03B3AA}"/>
            </c:ext>
          </c:extLst>
        </c:ser>
        <c:ser>
          <c:idx val="5"/>
          <c:order val="5"/>
          <c:tx>
            <c:strRef>
              <c:f>'FT4 '!$AN$3:$AN$4</c:f>
              <c:strCache>
                <c:ptCount val="2"/>
                <c:pt idx="0">
                  <c:v>6</c:v>
                </c:pt>
                <c:pt idx="1">
                  <c:v> 12.3 </c:v>
                </c:pt>
              </c:strCache>
            </c:strRef>
          </c:tx>
          <c:spPr>
            <a:ln>
              <a:noFill/>
            </a:ln>
          </c:spPr>
          <c:cat>
            <c:strRef>
              <c:f>'FT4 '!$AH$5:$AH$11</c:f>
              <c:strCache>
                <c:ptCount val="5"/>
                <c:pt idx="0">
                  <c:v>Tid 1</c:v>
                </c:pt>
                <c:pt idx="1">
                  <c:v>Tid 2</c:v>
                </c:pt>
                <c:pt idx="2">
                  <c:v>Tid 3</c:v>
                </c:pt>
                <c:pt idx="3">
                  <c:v>Tid 4</c:v>
                </c:pt>
                <c:pt idx="4">
                  <c:v>Tid 5</c:v>
                </c:pt>
              </c:strCache>
            </c:strRef>
          </c:cat>
          <c:val>
            <c:numRef>
              <c:f>'FT4 '!$AN$5:$AN$11</c:f>
              <c:numCache>
                <c:formatCode>0%</c:formatCode>
                <c:ptCount val="7"/>
                <c:pt idx="0">
                  <c:v>-1.7886178861788671E-2</c:v>
                </c:pt>
                <c:pt idx="1">
                  <c:v>-1.7073170731707332E-2</c:v>
                </c:pt>
                <c:pt idx="2">
                  <c:v>0.16260162601626016</c:v>
                </c:pt>
                <c:pt idx="3">
                  <c:v>6.0162601626016166E-2</c:v>
                </c:pt>
                <c:pt idx="4">
                  <c:v>8.5365853658536439E-2</c:v>
                </c:pt>
                <c:pt idx="5">
                  <c:v>0</c:v>
                </c:pt>
                <c:pt idx="6">
                  <c:v>0</c:v>
                </c:pt>
              </c:numCache>
            </c:numRef>
          </c:val>
          <c:smooth val="0"/>
          <c:extLst>
            <c:ext xmlns:c16="http://schemas.microsoft.com/office/drawing/2014/chart" uri="{C3380CC4-5D6E-409C-BE32-E72D297353CC}">
              <c16:uniqueId val="{00000005-AB9E-40E2-BDF3-D0991C03B3AA}"/>
            </c:ext>
          </c:extLst>
        </c:ser>
        <c:ser>
          <c:idx val="6"/>
          <c:order val="6"/>
          <c:tx>
            <c:strRef>
              <c:f>'FT4 '!$AO$3:$AO$4</c:f>
              <c:strCache>
                <c:ptCount val="2"/>
                <c:pt idx="0">
                  <c:v>7</c:v>
                </c:pt>
                <c:pt idx="1">
                  <c:v> 10.4 </c:v>
                </c:pt>
              </c:strCache>
            </c:strRef>
          </c:tx>
          <c:spPr>
            <a:ln>
              <a:noFill/>
            </a:ln>
          </c:spPr>
          <c:cat>
            <c:strRef>
              <c:f>'FT4 '!$AH$5:$AH$11</c:f>
              <c:strCache>
                <c:ptCount val="5"/>
                <c:pt idx="0">
                  <c:v>Tid 1</c:v>
                </c:pt>
                <c:pt idx="1">
                  <c:v>Tid 2</c:v>
                </c:pt>
                <c:pt idx="2">
                  <c:v>Tid 3</c:v>
                </c:pt>
                <c:pt idx="3">
                  <c:v>Tid 4</c:v>
                </c:pt>
                <c:pt idx="4">
                  <c:v>Tid 5</c:v>
                </c:pt>
              </c:strCache>
            </c:strRef>
          </c:cat>
          <c:val>
            <c:numRef>
              <c:f>'FT4 '!$AO$5:$AO$11</c:f>
              <c:numCache>
                <c:formatCode>0%</c:formatCode>
                <c:ptCount val="7"/>
                <c:pt idx="0">
                  <c:v>6.25E-2</c:v>
                </c:pt>
                <c:pt idx="1">
                  <c:v>0</c:v>
                </c:pt>
                <c:pt idx="2">
                  <c:v>0</c:v>
                </c:pt>
                <c:pt idx="3">
                  <c:v>8.6538461538461675E-2</c:v>
                </c:pt>
                <c:pt idx="4">
                  <c:v>0.13942307692307687</c:v>
                </c:pt>
                <c:pt idx="5">
                  <c:v>0</c:v>
                </c:pt>
                <c:pt idx="6">
                  <c:v>0</c:v>
                </c:pt>
              </c:numCache>
            </c:numRef>
          </c:val>
          <c:smooth val="0"/>
          <c:extLst>
            <c:ext xmlns:c16="http://schemas.microsoft.com/office/drawing/2014/chart" uri="{C3380CC4-5D6E-409C-BE32-E72D297353CC}">
              <c16:uniqueId val="{00000006-AB9E-40E2-BDF3-D0991C03B3AA}"/>
            </c:ext>
          </c:extLst>
        </c:ser>
        <c:ser>
          <c:idx val="7"/>
          <c:order val="7"/>
          <c:tx>
            <c:strRef>
              <c:f>'FT4 '!$AP$3:$AP$4</c:f>
              <c:strCache>
                <c:ptCount val="2"/>
                <c:pt idx="0">
                  <c:v>8</c:v>
                </c:pt>
                <c:pt idx="1">
                  <c:v> 15.0 </c:v>
                </c:pt>
              </c:strCache>
            </c:strRef>
          </c:tx>
          <c:spPr>
            <a:ln w="28575">
              <a:noFill/>
            </a:ln>
          </c:spPr>
          <c:cat>
            <c:strRef>
              <c:f>'FT4 '!$AH$5:$AH$11</c:f>
              <c:strCache>
                <c:ptCount val="5"/>
                <c:pt idx="0">
                  <c:v>Tid 1</c:v>
                </c:pt>
                <c:pt idx="1">
                  <c:v>Tid 2</c:v>
                </c:pt>
                <c:pt idx="2">
                  <c:v>Tid 3</c:v>
                </c:pt>
                <c:pt idx="3">
                  <c:v>Tid 4</c:v>
                </c:pt>
                <c:pt idx="4">
                  <c:v>Tid 5</c:v>
                </c:pt>
              </c:strCache>
            </c:strRef>
          </c:cat>
          <c:val>
            <c:numRef>
              <c:f>'FT4 '!$AP$5:$AP$11</c:f>
              <c:numCache>
                <c:formatCode>0%</c:formatCode>
                <c:ptCount val="7"/>
                <c:pt idx="0">
                  <c:v>-1.8666666666666609E-2</c:v>
                </c:pt>
                <c:pt idx="1">
                  <c:v>-1.8666666666666609E-2</c:v>
                </c:pt>
                <c:pt idx="2">
                  <c:v>-6.6666666666666652E-2</c:v>
                </c:pt>
                <c:pt idx="3">
                  <c:v>0</c:v>
                </c:pt>
                <c:pt idx="4">
                  <c:v>0</c:v>
                </c:pt>
                <c:pt idx="5">
                  <c:v>0</c:v>
                </c:pt>
                <c:pt idx="6">
                  <c:v>0</c:v>
                </c:pt>
              </c:numCache>
            </c:numRef>
          </c:val>
          <c:smooth val="0"/>
          <c:extLst>
            <c:ext xmlns:c16="http://schemas.microsoft.com/office/drawing/2014/chart" uri="{C3380CC4-5D6E-409C-BE32-E72D297353CC}">
              <c16:uniqueId val="{00000007-AB9E-40E2-BDF3-D0991C03B3AA}"/>
            </c:ext>
          </c:extLst>
        </c:ser>
        <c:ser>
          <c:idx val="8"/>
          <c:order val="8"/>
          <c:tx>
            <c:strRef>
              <c:f>'FT4 '!$AQ$3:$AQ$4</c:f>
              <c:strCache>
                <c:ptCount val="2"/>
                <c:pt idx="0">
                  <c:v>9</c:v>
                </c:pt>
                <c:pt idx="1">
                  <c:v> 12.4 </c:v>
                </c:pt>
              </c:strCache>
            </c:strRef>
          </c:tx>
          <c:spPr>
            <a:ln w="28575">
              <a:noFill/>
            </a:ln>
          </c:spPr>
          <c:cat>
            <c:strRef>
              <c:f>'FT4 '!$AH$5:$AH$11</c:f>
              <c:strCache>
                <c:ptCount val="5"/>
                <c:pt idx="0">
                  <c:v>Tid 1</c:v>
                </c:pt>
                <c:pt idx="1">
                  <c:v>Tid 2</c:v>
                </c:pt>
                <c:pt idx="2">
                  <c:v>Tid 3</c:v>
                </c:pt>
                <c:pt idx="3">
                  <c:v>Tid 4</c:v>
                </c:pt>
                <c:pt idx="4">
                  <c:v>Tid 5</c:v>
                </c:pt>
              </c:strCache>
            </c:strRef>
          </c:cat>
          <c:val>
            <c:numRef>
              <c:f>'FT4 '!$AQ$5:$AQ$11</c:f>
              <c:numCache>
                <c:formatCode>0%</c:formatCode>
                <c:ptCount val="7"/>
                <c:pt idx="0">
                  <c:v>-5.6451612903225534E-3</c:v>
                </c:pt>
                <c:pt idx="1">
                  <c:v>4.0322580645161255E-2</c:v>
                </c:pt>
                <c:pt idx="2">
                  <c:v>-4.8387096774193505E-2</c:v>
                </c:pt>
                <c:pt idx="3">
                  <c:v>0</c:v>
                </c:pt>
                <c:pt idx="4">
                  <c:v>0</c:v>
                </c:pt>
                <c:pt idx="5">
                  <c:v>0</c:v>
                </c:pt>
                <c:pt idx="6">
                  <c:v>0</c:v>
                </c:pt>
              </c:numCache>
            </c:numRef>
          </c:val>
          <c:smooth val="0"/>
          <c:extLst>
            <c:ext xmlns:c16="http://schemas.microsoft.com/office/drawing/2014/chart" uri="{C3380CC4-5D6E-409C-BE32-E72D297353CC}">
              <c16:uniqueId val="{00000008-AB9E-40E2-BDF3-D0991C03B3AA}"/>
            </c:ext>
          </c:extLst>
        </c:ser>
        <c:ser>
          <c:idx val="9"/>
          <c:order val="9"/>
          <c:tx>
            <c:strRef>
              <c:f>'FT4 '!$AR$3:$AR$4</c:f>
              <c:strCache>
                <c:ptCount val="2"/>
                <c:pt idx="0">
                  <c:v>10</c:v>
                </c:pt>
                <c:pt idx="1">
                  <c:v> 14.4 </c:v>
                </c:pt>
              </c:strCache>
            </c:strRef>
          </c:tx>
          <c:spPr>
            <a:ln w="28575">
              <a:noFill/>
            </a:ln>
          </c:spPr>
          <c:cat>
            <c:strRef>
              <c:f>'FT4 '!$AH$5:$AH$11</c:f>
              <c:strCache>
                <c:ptCount val="5"/>
                <c:pt idx="0">
                  <c:v>Tid 1</c:v>
                </c:pt>
                <c:pt idx="1">
                  <c:v>Tid 2</c:v>
                </c:pt>
                <c:pt idx="2">
                  <c:v>Tid 3</c:v>
                </c:pt>
                <c:pt idx="3">
                  <c:v>Tid 4</c:v>
                </c:pt>
                <c:pt idx="4">
                  <c:v>Tid 5</c:v>
                </c:pt>
              </c:strCache>
            </c:strRef>
          </c:cat>
          <c:val>
            <c:numRef>
              <c:f>'FT4 '!$AR$5:$AR$11</c:f>
              <c:numCache>
                <c:formatCode>0%</c:formatCode>
                <c:ptCount val="7"/>
                <c:pt idx="0">
                  <c:v>-3.1250000000000111E-2</c:v>
                </c:pt>
                <c:pt idx="1">
                  <c:v>-3.1250000000000111E-2</c:v>
                </c:pt>
                <c:pt idx="2">
                  <c:v>-0.11805555555555558</c:v>
                </c:pt>
                <c:pt idx="3">
                  <c:v>0</c:v>
                </c:pt>
                <c:pt idx="4">
                  <c:v>0</c:v>
                </c:pt>
                <c:pt idx="5">
                  <c:v>0</c:v>
                </c:pt>
                <c:pt idx="6">
                  <c:v>0</c:v>
                </c:pt>
              </c:numCache>
            </c:numRef>
          </c:val>
          <c:smooth val="0"/>
          <c:extLst>
            <c:ext xmlns:c16="http://schemas.microsoft.com/office/drawing/2014/chart" uri="{C3380CC4-5D6E-409C-BE32-E72D297353CC}">
              <c16:uniqueId val="{00000009-AB9E-40E2-BDF3-D0991C03B3AA}"/>
            </c:ext>
          </c:extLst>
        </c:ser>
        <c:ser>
          <c:idx val="10"/>
          <c:order val="10"/>
          <c:tx>
            <c:strRef>
              <c:f>'FT4 '!$AS$3:$AS$4</c:f>
              <c:strCache>
                <c:ptCount val="2"/>
                <c:pt idx="0">
                  <c:v>11</c:v>
                </c:pt>
                <c:pt idx="1">
                  <c:v> 10.9 </c:v>
                </c:pt>
              </c:strCache>
            </c:strRef>
          </c:tx>
          <c:spPr>
            <a:ln w="28575">
              <a:noFill/>
            </a:ln>
          </c:spPr>
          <c:cat>
            <c:strRef>
              <c:f>'FT4 '!$AH$5:$AH$11</c:f>
              <c:strCache>
                <c:ptCount val="5"/>
                <c:pt idx="0">
                  <c:v>Tid 1</c:v>
                </c:pt>
                <c:pt idx="1">
                  <c:v>Tid 2</c:v>
                </c:pt>
                <c:pt idx="2">
                  <c:v>Tid 3</c:v>
                </c:pt>
                <c:pt idx="3">
                  <c:v>Tid 4</c:v>
                </c:pt>
                <c:pt idx="4">
                  <c:v>Tid 5</c:v>
                </c:pt>
              </c:strCache>
            </c:strRef>
          </c:cat>
          <c:val>
            <c:numRef>
              <c:f>'FT4 '!$AS$5:$AS$11</c:f>
              <c:numCache>
                <c:formatCode>0%</c:formatCode>
                <c:ptCount val="7"/>
                <c:pt idx="0">
                  <c:v>-2.7522935779817903E-3</c:v>
                </c:pt>
                <c:pt idx="1">
                  <c:v>4.311926605504568E-2</c:v>
                </c:pt>
                <c:pt idx="2">
                  <c:v>-6.4220183486238591E-2</c:v>
                </c:pt>
                <c:pt idx="3">
                  <c:v>0</c:v>
                </c:pt>
                <c:pt idx="4">
                  <c:v>0</c:v>
                </c:pt>
                <c:pt idx="5">
                  <c:v>0</c:v>
                </c:pt>
                <c:pt idx="6">
                  <c:v>0</c:v>
                </c:pt>
              </c:numCache>
            </c:numRef>
          </c:val>
          <c:smooth val="0"/>
          <c:extLst>
            <c:ext xmlns:c16="http://schemas.microsoft.com/office/drawing/2014/chart" uri="{C3380CC4-5D6E-409C-BE32-E72D297353CC}">
              <c16:uniqueId val="{0000000A-AB9E-40E2-BDF3-D0991C03B3AA}"/>
            </c:ext>
          </c:extLst>
        </c:ser>
        <c:ser>
          <c:idx val="11"/>
          <c:order val="11"/>
          <c:tx>
            <c:strRef>
              <c:f>'FT4 '!$AT$3:$AT$4</c:f>
              <c:strCache>
                <c:ptCount val="2"/>
                <c:pt idx="0">
                  <c:v>12</c:v>
                </c:pt>
                <c:pt idx="1">
                  <c:v> 13.7 </c:v>
                </c:pt>
              </c:strCache>
            </c:strRef>
          </c:tx>
          <c:spPr>
            <a:ln w="28575">
              <a:noFill/>
            </a:ln>
          </c:spPr>
          <c:cat>
            <c:strRef>
              <c:f>'FT4 '!$AH$5:$AH$11</c:f>
              <c:strCache>
                <c:ptCount val="5"/>
                <c:pt idx="0">
                  <c:v>Tid 1</c:v>
                </c:pt>
                <c:pt idx="1">
                  <c:v>Tid 2</c:v>
                </c:pt>
                <c:pt idx="2">
                  <c:v>Tid 3</c:v>
                </c:pt>
                <c:pt idx="3">
                  <c:v>Tid 4</c:v>
                </c:pt>
                <c:pt idx="4">
                  <c:v>Tid 5</c:v>
                </c:pt>
              </c:strCache>
            </c:strRef>
          </c:cat>
          <c:val>
            <c:numRef>
              <c:f>'FT4 '!$AT$5:$AT$11</c:f>
              <c:numCache>
                <c:formatCode>0%</c:formatCode>
                <c:ptCount val="7"/>
                <c:pt idx="0">
                  <c:v>2.9197080291971655E-3</c:v>
                </c:pt>
                <c:pt idx="1">
                  <c:v>-2.1897810218978075E-2</c:v>
                </c:pt>
                <c:pt idx="2">
                  <c:v>-7.2992700729927029E-2</c:v>
                </c:pt>
                <c:pt idx="3">
                  <c:v>0</c:v>
                </c:pt>
                <c:pt idx="4">
                  <c:v>0</c:v>
                </c:pt>
                <c:pt idx="5">
                  <c:v>0</c:v>
                </c:pt>
                <c:pt idx="6">
                  <c:v>0</c:v>
                </c:pt>
              </c:numCache>
            </c:numRef>
          </c:val>
          <c:smooth val="0"/>
          <c:extLst>
            <c:ext xmlns:c16="http://schemas.microsoft.com/office/drawing/2014/chart" uri="{C3380CC4-5D6E-409C-BE32-E72D297353CC}">
              <c16:uniqueId val="{0000000B-AB9E-40E2-BDF3-D0991C03B3AA}"/>
            </c:ext>
          </c:extLst>
        </c:ser>
        <c:ser>
          <c:idx val="12"/>
          <c:order val="12"/>
          <c:tx>
            <c:strRef>
              <c:f>'FT4 '!$AU$3:$AU$4</c:f>
              <c:strCache>
                <c:ptCount val="2"/>
                <c:pt idx="0">
                  <c:v>13</c:v>
                </c:pt>
                <c:pt idx="1">
                  <c:v> 11.5 </c:v>
                </c:pt>
              </c:strCache>
            </c:strRef>
          </c:tx>
          <c:spPr>
            <a:ln w="28575">
              <a:noFill/>
            </a:ln>
          </c:spPr>
          <c:cat>
            <c:strRef>
              <c:f>'FT4 '!$AH$5:$AH$11</c:f>
              <c:strCache>
                <c:ptCount val="5"/>
                <c:pt idx="0">
                  <c:v>Tid 1</c:v>
                </c:pt>
                <c:pt idx="1">
                  <c:v>Tid 2</c:v>
                </c:pt>
                <c:pt idx="2">
                  <c:v>Tid 3</c:v>
                </c:pt>
                <c:pt idx="3">
                  <c:v>Tid 4</c:v>
                </c:pt>
                <c:pt idx="4">
                  <c:v>Tid 5</c:v>
                </c:pt>
              </c:strCache>
            </c:strRef>
          </c:cat>
          <c:val>
            <c:numRef>
              <c:f>'FT4 '!$AU$5:$AU$11</c:f>
              <c:numCache>
                <c:formatCode>0%</c:formatCode>
                <c:ptCount val="7"/>
                <c:pt idx="0">
                  <c:v>2.3478260869565171E-2</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C-AB9E-40E2-BDF3-D0991C03B3AA}"/>
            </c:ext>
          </c:extLst>
        </c:ser>
        <c:ser>
          <c:idx val="13"/>
          <c:order val="13"/>
          <c:tx>
            <c:strRef>
              <c:f>'FT4 '!$AV$3:$AV$4</c:f>
              <c:strCache>
                <c:ptCount val="2"/>
                <c:pt idx="0">
                  <c:v>14</c:v>
                </c:pt>
                <c:pt idx="1">
                  <c:v> 12.6 </c:v>
                </c:pt>
              </c:strCache>
            </c:strRef>
          </c:tx>
          <c:spPr>
            <a:ln w="28575">
              <a:noFill/>
            </a:ln>
          </c:spPr>
          <c:cat>
            <c:strRef>
              <c:f>'FT4 '!$AH$5:$AH$11</c:f>
              <c:strCache>
                <c:ptCount val="5"/>
                <c:pt idx="0">
                  <c:v>Tid 1</c:v>
                </c:pt>
                <c:pt idx="1">
                  <c:v>Tid 2</c:v>
                </c:pt>
                <c:pt idx="2">
                  <c:v>Tid 3</c:v>
                </c:pt>
                <c:pt idx="3">
                  <c:v>Tid 4</c:v>
                </c:pt>
                <c:pt idx="4">
                  <c:v>Tid 5</c:v>
                </c:pt>
              </c:strCache>
            </c:strRef>
          </c:cat>
          <c:val>
            <c:numRef>
              <c:f>'FT4 '!$AV$5:$AV$11</c:f>
              <c:numCache>
                <c:formatCode>0%</c:formatCode>
                <c:ptCount val="7"/>
                <c:pt idx="0">
                  <c:v>-4.7619047619047561E-2</c:v>
                </c:pt>
                <c:pt idx="1">
                  <c:v>-7.3015873015872979E-2</c:v>
                </c:pt>
                <c:pt idx="2">
                  <c:v>-1.7460317460317398E-2</c:v>
                </c:pt>
                <c:pt idx="3">
                  <c:v>1.1111111111111072E-2</c:v>
                </c:pt>
                <c:pt idx="4">
                  <c:v>-5.3968253968253999E-2</c:v>
                </c:pt>
                <c:pt idx="5">
                  <c:v>0</c:v>
                </c:pt>
                <c:pt idx="6">
                  <c:v>0</c:v>
                </c:pt>
              </c:numCache>
            </c:numRef>
          </c:val>
          <c:smooth val="0"/>
          <c:extLst>
            <c:ext xmlns:c16="http://schemas.microsoft.com/office/drawing/2014/chart" uri="{C3380CC4-5D6E-409C-BE32-E72D297353CC}">
              <c16:uniqueId val="{0000000D-AB9E-40E2-BDF3-D0991C03B3AA}"/>
            </c:ext>
          </c:extLst>
        </c:ser>
        <c:ser>
          <c:idx val="14"/>
          <c:order val="14"/>
          <c:tx>
            <c:strRef>
              <c:f>'FT4 '!$AW$3:$AW$4</c:f>
              <c:strCache>
                <c:ptCount val="2"/>
                <c:pt idx="0">
                  <c:v>15</c:v>
                </c:pt>
                <c:pt idx="1">
                  <c:v> 11.0 </c:v>
                </c:pt>
              </c:strCache>
            </c:strRef>
          </c:tx>
          <c:spPr>
            <a:ln w="28575">
              <a:noFill/>
            </a:ln>
          </c:spPr>
          <c:cat>
            <c:strRef>
              <c:f>'FT4 '!$AH$5:$AH$11</c:f>
              <c:strCache>
                <c:ptCount val="5"/>
                <c:pt idx="0">
                  <c:v>Tid 1</c:v>
                </c:pt>
                <c:pt idx="1">
                  <c:v>Tid 2</c:v>
                </c:pt>
                <c:pt idx="2">
                  <c:v>Tid 3</c:v>
                </c:pt>
                <c:pt idx="3">
                  <c:v>Tid 4</c:v>
                </c:pt>
                <c:pt idx="4">
                  <c:v>Tid 5</c:v>
                </c:pt>
              </c:strCache>
            </c:strRef>
          </c:cat>
          <c:val>
            <c:numRef>
              <c:f>'FT4 '!$AW$5:$AW$11</c:f>
              <c:numCache>
                <c:formatCode>0%</c:formatCode>
                <c:ptCount val="7"/>
                <c:pt idx="0">
                  <c:v>0</c:v>
                </c:pt>
                <c:pt idx="1">
                  <c:v>0</c:v>
                </c:pt>
                <c:pt idx="2">
                  <c:v>7.6155938349954599E-2</c:v>
                </c:pt>
                <c:pt idx="3">
                  <c:v>4.4424297370806887E-2</c:v>
                </c:pt>
                <c:pt idx="4">
                  <c:v>3.1731640979147935E-2</c:v>
                </c:pt>
                <c:pt idx="5">
                  <c:v>0</c:v>
                </c:pt>
                <c:pt idx="6">
                  <c:v>0</c:v>
                </c:pt>
              </c:numCache>
            </c:numRef>
          </c:val>
          <c:smooth val="0"/>
          <c:extLst>
            <c:ext xmlns:c16="http://schemas.microsoft.com/office/drawing/2014/chart" uri="{C3380CC4-5D6E-409C-BE32-E72D297353CC}">
              <c16:uniqueId val="{0000000E-AB9E-40E2-BDF3-D0991C03B3AA}"/>
            </c:ext>
          </c:extLst>
        </c:ser>
        <c:ser>
          <c:idx val="15"/>
          <c:order val="15"/>
          <c:tx>
            <c:strRef>
              <c:f>'FT4 '!$AX$3:$AX$4</c:f>
              <c:strCache>
                <c:ptCount val="2"/>
                <c:pt idx="0">
                  <c:v>16</c:v>
                </c:pt>
                <c:pt idx="1">
                  <c:v> 12.6 </c:v>
                </c:pt>
              </c:strCache>
            </c:strRef>
          </c:tx>
          <c:spPr>
            <a:ln w="28575">
              <a:noFill/>
            </a:ln>
          </c:spPr>
          <c:cat>
            <c:strRef>
              <c:f>'FT4 '!$AH$5:$AH$11</c:f>
              <c:strCache>
                <c:ptCount val="5"/>
                <c:pt idx="0">
                  <c:v>Tid 1</c:v>
                </c:pt>
                <c:pt idx="1">
                  <c:v>Tid 2</c:v>
                </c:pt>
                <c:pt idx="2">
                  <c:v>Tid 3</c:v>
                </c:pt>
                <c:pt idx="3">
                  <c:v>Tid 4</c:v>
                </c:pt>
                <c:pt idx="4">
                  <c:v>Tid 5</c:v>
                </c:pt>
              </c:strCache>
            </c:strRef>
          </c:cat>
          <c:val>
            <c:numRef>
              <c:f>'FT4 '!$AX$5:$AX$11</c:f>
              <c:numCache>
                <c:formatCode>0%</c:formatCode>
                <c:ptCount val="7"/>
                <c:pt idx="0">
                  <c:v>0</c:v>
                </c:pt>
                <c:pt idx="1">
                  <c:v>0</c:v>
                </c:pt>
                <c:pt idx="2">
                  <c:v>-6.3391442155309452E-3</c:v>
                </c:pt>
                <c:pt idx="3">
                  <c:v>-3.4072900158478636E-2</c:v>
                </c:pt>
                <c:pt idx="4">
                  <c:v>9.9049128367670436E-2</c:v>
                </c:pt>
                <c:pt idx="5">
                  <c:v>0</c:v>
                </c:pt>
                <c:pt idx="6">
                  <c:v>0</c:v>
                </c:pt>
              </c:numCache>
            </c:numRef>
          </c:val>
          <c:smooth val="0"/>
          <c:extLst>
            <c:ext xmlns:c16="http://schemas.microsoft.com/office/drawing/2014/chart" uri="{C3380CC4-5D6E-409C-BE32-E72D297353CC}">
              <c16:uniqueId val="{0000000F-AB9E-40E2-BDF3-D0991C03B3AA}"/>
            </c:ext>
          </c:extLst>
        </c:ser>
        <c:ser>
          <c:idx val="16"/>
          <c:order val="16"/>
          <c:tx>
            <c:strRef>
              <c:f>'FT4 '!$AY$3:$AY$4</c:f>
              <c:strCache>
                <c:ptCount val="2"/>
                <c:pt idx="0">
                  <c:v>17</c:v>
                </c:pt>
                <c:pt idx="1">
                  <c:v> 16.1 </c:v>
                </c:pt>
              </c:strCache>
            </c:strRef>
          </c:tx>
          <c:spPr>
            <a:ln w="28575">
              <a:noFill/>
            </a:ln>
          </c:spPr>
          <c:cat>
            <c:strRef>
              <c:f>'FT4 '!$AH$5:$AH$11</c:f>
              <c:strCache>
                <c:ptCount val="5"/>
                <c:pt idx="0">
                  <c:v>Tid 1</c:v>
                </c:pt>
                <c:pt idx="1">
                  <c:v>Tid 2</c:v>
                </c:pt>
                <c:pt idx="2">
                  <c:v>Tid 3</c:v>
                </c:pt>
                <c:pt idx="3">
                  <c:v>Tid 4</c:v>
                </c:pt>
                <c:pt idx="4">
                  <c:v>Tid 5</c:v>
                </c:pt>
              </c:strCache>
            </c:strRef>
          </c:cat>
          <c:val>
            <c:numRef>
              <c:f>'FT4 '!$AY$5:$AY$11</c:f>
              <c:numCache>
                <c:formatCode>0%</c:formatCode>
                <c:ptCount val="7"/>
                <c:pt idx="0">
                  <c:v>0</c:v>
                </c:pt>
                <c:pt idx="1">
                  <c:v>0</c:v>
                </c:pt>
                <c:pt idx="2">
                  <c:v>3.1716417910447881E-2</c:v>
                </c:pt>
                <c:pt idx="3">
                  <c:v>0.11194029850746268</c:v>
                </c:pt>
                <c:pt idx="4">
                  <c:v>3.7313432835820892E-2</c:v>
                </c:pt>
                <c:pt idx="5">
                  <c:v>0</c:v>
                </c:pt>
                <c:pt idx="6">
                  <c:v>0</c:v>
                </c:pt>
              </c:numCache>
            </c:numRef>
          </c:val>
          <c:smooth val="0"/>
          <c:extLst>
            <c:ext xmlns:c16="http://schemas.microsoft.com/office/drawing/2014/chart" uri="{C3380CC4-5D6E-409C-BE32-E72D297353CC}">
              <c16:uniqueId val="{00000010-AB9E-40E2-BDF3-D0991C03B3AA}"/>
            </c:ext>
          </c:extLst>
        </c:ser>
        <c:ser>
          <c:idx val="17"/>
          <c:order val="17"/>
          <c:tx>
            <c:strRef>
              <c:f>'FT4 '!$AZ$3:$AZ$4</c:f>
              <c:strCache>
                <c:ptCount val="2"/>
                <c:pt idx="0">
                  <c:v>18</c:v>
                </c:pt>
                <c:pt idx="1">
                  <c:v> 12.8 </c:v>
                </c:pt>
              </c:strCache>
            </c:strRef>
          </c:tx>
          <c:spPr>
            <a:ln w="28575">
              <a:noFill/>
            </a:ln>
          </c:spPr>
          <c:cat>
            <c:strRef>
              <c:f>'FT4 '!$AH$5:$AH$11</c:f>
              <c:strCache>
                <c:ptCount val="5"/>
                <c:pt idx="0">
                  <c:v>Tid 1</c:v>
                </c:pt>
                <c:pt idx="1">
                  <c:v>Tid 2</c:v>
                </c:pt>
                <c:pt idx="2">
                  <c:v>Tid 3</c:v>
                </c:pt>
                <c:pt idx="3">
                  <c:v>Tid 4</c:v>
                </c:pt>
                <c:pt idx="4">
                  <c:v>Tid 5</c:v>
                </c:pt>
              </c:strCache>
            </c:strRef>
          </c:cat>
          <c:val>
            <c:numRef>
              <c:f>'FT4 '!$AZ$5:$AZ$11</c:f>
              <c:numCache>
                <c:formatCode>0%</c:formatCode>
                <c:ptCount val="7"/>
                <c:pt idx="0">
                  <c:v>0</c:v>
                </c:pt>
                <c:pt idx="1">
                  <c:v>0</c:v>
                </c:pt>
                <c:pt idx="2">
                  <c:v>2.1840873634945357E-2</c:v>
                </c:pt>
                <c:pt idx="3">
                  <c:v>-1.6380655226209129E-2</c:v>
                </c:pt>
                <c:pt idx="4">
                  <c:v>1.1700468018720711E-2</c:v>
                </c:pt>
                <c:pt idx="5">
                  <c:v>0</c:v>
                </c:pt>
                <c:pt idx="6">
                  <c:v>0</c:v>
                </c:pt>
              </c:numCache>
            </c:numRef>
          </c:val>
          <c:smooth val="0"/>
          <c:extLst>
            <c:ext xmlns:c16="http://schemas.microsoft.com/office/drawing/2014/chart" uri="{C3380CC4-5D6E-409C-BE32-E72D297353CC}">
              <c16:uniqueId val="{00000011-AB9E-40E2-BDF3-D0991C03B3AA}"/>
            </c:ext>
          </c:extLst>
        </c:ser>
        <c:ser>
          <c:idx val="18"/>
          <c:order val="18"/>
          <c:tx>
            <c:strRef>
              <c:f>'FT4 '!$BA$3:$BA$4</c:f>
              <c:strCache>
                <c:ptCount val="2"/>
                <c:pt idx="0">
                  <c:v>19</c:v>
                </c:pt>
                <c:pt idx="1">
                  <c:v> 11.2 </c:v>
                </c:pt>
              </c:strCache>
            </c:strRef>
          </c:tx>
          <c:spPr>
            <a:ln w="28575">
              <a:noFill/>
            </a:ln>
          </c:spPr>
          <c:cat>
            <c:strRef>
              <c:f>'FT4 '!$AH$5:$AH$11</c:f>
              <c:strCache>
                <c:ptCount val="5"/>
                <c:pt idx="0">
                  <c:v>Tid 1</c:v>
                </c:pt>
                <c:pt idx="1">
                  <c:v>Tid 2</c:v>
                </c:pt>
                <c:pt idx="2">
                  <c:v>Tid 3</c:v>
                </c:pt>
                <c:pt idx="3">
                  <c:v>Tid 4</c:v>
                </c:pt>
                <c:pt idx="4">
                  <c:v>Tid 5</c:v>
                </c:pt>
              </c:strCache>
            </c:strRef>
          </c:cat>
          <c:val>
            <c:numRef>
              <c:f>'FT4 '!$BA$5:$BA$11</c:f>
              <c:numCache>
                <c:formatCode>0%</c:formatCode>
                <c:ptCount val="7"/>
                <c:pt idx="0">
                  <c:v>0</c:v>
                </c:pt>
                <c:pt idx="1">
                  <c:v>0</c:v>
                </c:pt>
                <c:pt idx="2">
                  <c:v>0.10178571428571437</c:v>
                </c:pt>
                <c:pt idx="3">
                  <c:v>-3.5714285714284477E-3</c:v>
                </c:pt>
                <c:pt idx="4">
                  <c:v>2.6785714285714413E-2</c:v>
                </c:pt>
                <c:pt idx="5">
                  <c:v>0</c:v>
                </c:pt>
                <c:pt idx="6">
                  <c:v>0</c:v>
                </c:pt>
              </c:numCache>
            </c:numRef>
          </c:val>
          <c:smooth val="0"/>
          <c:extLst>
            <c:ext xmlns:c16="http://schemas.microsoft.com/office/drawing/2014/chart" uri="{C3380CC4-5D6E-409C-BE32-E72D297353CC}">
              <c16:uniqueId val="{00000012-AB9E-40E2-BDF3-D0991C03B3AA}"/>
            </c:ext>
          </c:extLst>
        </c:ser>
        <c:ser>
          <c:idx val="19"/>
          <c:order val="19"/>
          <c:tx>
            <c:strRef>
              <c:f>'FT4 '!$BB$3:$BB$4</c:f>
              <c:strCache>
                <c:ptCount val="2"/>
                <c:pt idx="0">
                  <c:v>20</c:v>
                </c:pt>
                <c:pt idx="1">
                  <c:v> 13.9 </c:v>
                </c:pt>
              </c:strCache>
            </c:strRef>
          </c:tx>
          <c:spPr>
            <a:ln w="28575">
              <a:noFill/>
            </a:ln>
          </c:spPr>
          <c:cat>
            <c:strRef>
              <c:f>'FT4 '!$AH$5:$AH$11</c:f>
              <c:strCache>
                <c:ptCount val="5"/>
                <c:pt idx="0">
                  <c:v>Tid 1</c:v>
                </c:pt>
                <c:pt idx="1">
                  <c:v>Tid 2</c:v>
                </c:pt>
                <c:pt idx="2">
                  <c:v>Tid 3</c:v>
                </c:pt>
                <c:pt idx="3">
                  <c:v>Tid 4</c:v>
                </c:pt>
                <c:pt idx="4">
                  <c:v>Tid 5</c:v>
                </c:pt>
              </c:strCache>
            </c:strRef>
          </c:cat>
          <c:val>
            <c:numRef>
              <c:f>'FT4 '!$BB$5:$BB$11</c:f>
              <c:numCache>
                <c:formatCode>0%</c:formatCode>
                <c:ptCount val="7"/>
                <c:pt idx="0">
                  <c:v>0</c:v>
                </c:pt>
                <c:pt idx="1">
                  <c:v>0</c:v>
                </c:pt>
                <c:pt idx="2">
                  <c:v>0</c:v>
                </c:pt>
                <c:pt idx="3">
                  <c:v>0.15162454873646203</c:v>
                </c:pt>
                <c:pt idx="4">
                  <c:v>0</c:v>
                </c:pt>
                <c:pt idx="5">
                  <c:v>0</c:v>
                </c:pt>
                <c:pt idx="6">
                  <c:v>0</c:v>
                </c:pt>
              </c:numCache>
            </c:numRef>
          </c:val>
          <c:smooth val="0"/>
          <c:extLst>
            <c:ext xmlns:c16="http://schemas.microsoft.com/office/drawing/2014/chart" uri="{C3380CC4-5D6E-409C-BE32-E72D297353CC}">
              <c16:uniqueId val="{00000013-AB9E-40E2-BDF3-D0991C03B3AA}"/>
            </c:ext>
          </c:extLst>
        </c:ser>
        <c:ser>
          <c:idx val="20"/>
          <c:order val="20"/>
          <c:tx>
            <c:strRef>
              <c:f>'FT4 '!$BC$3:$BC$4</c:f>
              <c:strCache>
                <c:ptCount val="2"/>
                <c:pt idx="0">
                  <c:v>TEa</c:v>
                </c:pt>
              </c:strCache>
            </c:strRef>
          </c:tx>
          <c:spPr>
            <a:ln w="28575">
              <a:solidFill>
                <a:schemeClr val="accent2">
                  <a:lumMod val="60000"/>
                  <a:lumOff val="40000"/>
                </a:schemeClr>
              </a:solidFill>
            </a:ln>
          </c:spPr>
          <c:marker>
            <c:symbol val="none"/>
          </c:marker>
          <c:cat>
            <c:strRef>
              <c:f>'FT4 '!$AH$5:$AH$11</c:f>
              <c:strCache>
                <c:ptCount val="5"/>
                <c:pt idx="0">
                  <c:v>Tid 1</c:v>
                </c:pt>
                <c:pt idx="1">
                  <c:v>Tid 2</c:v>
                </c:pt>
                <c:pt idx="2">
                  <c:v>Tid 3</c:v>
                </c:pt>
                <c:pt idx="3">
                  <c:v>Tid 4</c:v>
                </c:pt>
                <c:pt idx="4">
                  <c:v>Tid 5</c:v>
                </c:pt>
              </c:strCache>
            </c:strRef>
          </c:cat>
          <c:val>
            <c:numRef>
              <c:f>'FT4 '!$BC$5:$BC$11</c:f>
              <c:numCache>
                <c:formatCode>0%</c:formatCode>
                <c:ptCount val="7"/>
                <c:pt idx="0">
                  <c:v>0.11700000000000001</c:v>
                </c:pt>
                <c:pt idx="1">
                  <c:v>0.11700000000000001</c:v>
                </c:pt>
                <c:pt idx="2">
                  <c:v>0.11700000000000001</c:v>
                </c:pt>
                <c:pt idx="3">
                  <c:v>0.11700000000000001</c:v>
                </c:pt>
                <c:pt idx="4">
                  <c:v>0.11700000000000001</c:v>
                </c:pt>
                <c:pt idx="5">
                  <c:v>0</c:v>
                </c:pt>
                <c:pt idx="6">
                  <c:v>0</c:v>
                </c:pt>
              </c:numCache>
            </c:numRef>
          </c:val>
          <c:smooth val="0"/>
          <c:extLst>
            <c:ext xmlns:c16="http://schemas.microsoft.com/office/drawing/2014/chart" uri="{C3380CC4-5D6E-409C-BE32-E72D297353CC}">
              <c16:uniqueId val="{00000014-AB9E-40E2-BDF3-D0991C03B3AA}"/>
            </c:ext>
          </c:extLst>
        </c:ser>
        <c:ser>
          <c:idx val="21"/>
          <c:order val="21"/>
          <c:tx>
            <c:strRef>
              <c:f>'FT4 '!$BD$3:$BD$4</c:f>
              <c:strCache>
                <c:ptCount val="2"/>
                <c:pt idx="0">
                  <c:v>B</c:v>
                </c:pt>
              </c:strCache>
            </c:strRef>
          </c:tx>
          <c:spPr>
            <a:ln w="28575">
              <a:solidFill>
                <a:schemeClr val="accent1"/>
              </a:solidFill>
            </a:ln>
          </c:spPr>
          <c:marker>
            <c:symbol val="none"/>
          </c:marker>
          <c:cat>
            <c:strRef>
              <c:f>'FT4 '!$AH$5:$AH$11</c:f>
              <c:strCache>
                <c:ptCount val="5"/>
                <c:pt idx="0">
                  <c:v>Tid 1</c:v>
                </c:pt>
                <c:pt idx="1">
                  <c:v>Tid 2</c:v>
                </c:pt>
                <c:pt idx="2">
                  <c:v>Tid 3</c:v>
                </c:pt>
                <c:pt idx="3">
                  <c:v>Tid 4</c:v>
                </c:pt>
                <c:pt idx="4">
                  <c:v>Tid 5</c:v>
                </c:pt>
              </c:strCache>
            </c:strRef>
          </c:cat>
          <c:val>
            <c:numRef>
              <c:f>'FT4 '!$BD$5:$BD$11</c:f>
              <c:numCache>
                <c:formatCode>0%</c:formatCode>
                <c:ptCount val="7"/>
                <c:pt idx="0">
                  <c:v>5.2999999999999999E-2</c:v>
                </c:pt>
                <c:pt idx="1">
                  <c:v>5.2999999999999999E-2</c:v>
                </c:pt>
                <c:pt idx="2">
                  <c:v>5.2999999999999999E-2</c:v>
                </c:pt>
                <c:pt idx="3">
                  <c:v>5.2999999999999999E-2</c:v>
                </c:pt>
                <c:pt idx="4">
                  <c:v>5.2999999999999999E-2</c:v>
                </c:pt>
                <c:pt idx="5">
                  <c:v>0</c:v>
                </c:pt>
                <c:pt idx="6">
                  <c:v>0</c:v>
                </c:pt>
              </c:numCache>
            </c:numRef>
          </c:val>
          <c:smooth val="0"/>
          <c:extLst>
            <c:ext xmlns:c16="http://schemas.microsoft.com/office/drawing/2014/chart" uri="{C3380CC4-5D6E-409C-BE32-E72D297353CC}">
              <c16:uniqueId val="{00000015-AB9E-40E2-BDF3-D0991C03B3AA}"/>
            </c:ext>
          </c:extLst>
        </c:ser>
        <c:ser>
          <c:idx val="22"/>
          <c:order val="22"/>
          <c:tx>
            <c:strRef>
              <c:f>'FT4 '!$BE$3:$BE$4</c:f>
              <c:strCache>
                <c:ptCount val="2"/>
                <c:pt idx="0">
                  <c:v>-B</c:v>
                </c:pt>
              </c:strCache>
            </c:strRef>
          </c:tx>
          <c:spPr>
            <a:ln w="28575">
              <a:solidFill>
                <a:srgbClr val="4F81BD"/>
              </a:solidFill>
            </a:ln>
          </c:spPr>
          <c:marker>
            <c:symbol val="none"/>
          </c:marker>
          <c:cat>
            <c:strRef>
              <c:f>'FT4 '!$AH$5:$AH$11</c:f>
              <c:strCache>
                <c:ptCount val="5"/>
                <c:pt idx="0">
                  <c:v>Tid 1</c:v>
                </c:pt>
                <c:pt idx="1">
                  <c:v>Tid 2</c:v>
                </c:pt>
                <c:pt idx="2">
                  <c:v>Tid 3</c:v>
                </c:pt>
                <c:pt idx="3">
                  <c:v>Tid 4</c:v>
                </c:pt>
                <c:pt idx="4">
                  <c:v>Tid 5</c:v>
                </c:pt>
              </c:strCache>
            </c:strRef>
          </c:cat>
          <c:val>
            <c:numRef>
              <c:f>'FT4 '!$BE$5:$BE$11</c:f>
              <c:numCache>
                <c:formatCode>0%</c:formatCode>
                <c:ptCount val="7"/>
                <c:pt idx="0">
                  <c:v>-5.2999999999999999E-2</c:v>
                </c:pt>
                <c:pt idx="1">
                  <c:v>-5.2999999999999999E-2</c:v>
                </c:pt>
                <c:pt idx="2">
                  <c:v>-5.2999999999999999E-2</c:v>
                </c:pt>
                <c:pt idx="3">
                  <c:v>-5.2999999999999999E-2</c:v>
                </c:pt>
                <c:pt idx="4">
                  <c:v>-5.2999999999999999E-2</c:v>
                </c:pt>
                <c:pt idx="5">
                  <c:v>0</c:v>
                </c:pt>
                <c:pt idx="6">
                  <c:v>0</c:v>
                </c:pt>
              </c:numCache>
            </c:numRef>
          </c:val>
          <c:smooth val="0"/>
          <c:extLst>
            <c:ext xmlns:c16="http://schemas.microsoft.com/office/drawing/2014/chart" uri="{C3380CC4-5D6E-409C-BE32-E72D297353CC}">
              <c16:uniqueId val="{00000016-AB9E-40E2-BDF3-D0991C03B3AA}"/>
            </c:ext>
          </c:extLst>
        </c:ser>
        <c:ser>
          <c:idx val="23"/>
          <c:order val="23"/>
          <c:tx>
            <c:strRef>
              <c:f>'FT4 '!$BF$3:$BF$4</c:f>
              <c:strCache>
                <c:ptCount val="2"/>
                <c:pt idx="0">
                  <c:v>-TEa</c:v>
                </c:pt>
              </c:strCache>
            </c:strRef>
          </c:tx>
          <c:spPr>
            <a:ln w="28575">
              <a:solidFill>
                <a:srgbClr val="C0504D">
                  <a:lumMod val="60000"/>
                  <a:lumOff val="40000"/>
                </a:srgbClr>
              </a:solidFill>
            </a:ln>
          </c:spPr>
          <c:marker>
            <c:symbol val="none"/>
          </c:marker>
          <c:cat>
            <c:strRef>
              <c:f>'FT4 '!$AH$5:$AH$11</c:f>
              <c:strCache>
                <c:ptCount val="5"/>
                <c:pt idx="0">
                  <c:v>Tid 1</c:v>
                </c:pt>
                <c:pt idx="1">
                  <c:v>Tid 2</c:v>
                </c:pt>
                <c:pt idx="2">
                  <c:v>Tid 3</c:v>
                </c:pt>
                <c:pt idx="3">
                  <c:v>Tid 4</c:v>
                </c:pt>
                <c:pt idx="4">
                  <c:v>Tid 5</c:v>
                </c:pt>
              </c:strCache>
            </c:strRef>
          </c:cat>
          <c:val>
            <c:numRef>
              <c:f>'FT4 '!$BF$5:$BF$11</c:f>
              <c:numCache>
                <c:formatCode>0%</c:formatCode>
                <c:ptCount val="7"/>
                <c:pt idx="0">
                  <c:v>-0.11700000000000001</c:v>
                </c:pt>
                <c:pt idx="1">
                  <c:v>-0.11700000000000001</c:v>
                </c:pt>
                <c:pt idx="2">
                  <c:v>-0.11700000000000001</c:v>
                </c:pt>
                <c:pt idx="3">
                  <c:v>-0.11700000000000001</c:v>
                </c:pt>
                <c:pt idx="4">
                  <c:v>-0.11700000000000001</c:v>
                </c:pt>
                <c:pt idx="5">
                  <c:v>0</c:v>
                </c:pt>
                <c:pt idx="6">
                  <c:v>0</c:v>
                </c:pt>
              </c:numCache>
            </c:numRef>
          </c:val>
          <c:smooth val="0"/>
          <c:extLst>
            <c:ext xmlns:c16="http://schemas.microsoft.com/office/drawing/2014/chart" uri="{C3380CC4-5D6E-409C-BE32-E72D297353CC}">
              <c16:uniqueId val="{00000017-AB9E-40E2-BDF3-D0991C03B3AA}"/>
            </c:ext>
          </c:extLst>
        </c:ser>
        <c:ser>
          <c:idx val="24"/>
          <c:order val="24"/>
          <c:tx>
            <c:strRef>
              <c:f>'FT4 '!$BG$3:$BG$4</c:f>
              <c:strCache>
                <c:ptCount val="2"/>
                <c:pt idx="0">
                  <c:v>M</c:v>
                </c:pt>
              </c:strCache>
            </c:strRef>
          </c:tx>
          <c:spPr>
            <a:ln w="28575">
              <a:noFill/>
            </a:ln>
          </c:spPr>
          <c:marker>
            <c:symbol val="none"/>
          </c:marker>
          <c:errBars>
            <c:errDir val="y"/>
            <c:errBarType val="both"/>
            <c:errValType val="cust"/>
            <c:noEndCap val="0"/>
            <c:plus>
              <c:numRef>
                <c:f>'FT4 '!$BH$5:$BH$11</c:f>
                <c:numCache>
                  <c:formatCode>General</c:formatCode>
                  <c:ptCount val="7"/>
                  <c:pt idx="0">
                    <c:v>2.0155240830575408E-2</c:v>
                  </c:pt>
                  <c:pt idx="1">
                    <c:v>2.3749189295963466E-2</c:v>
                  </c:pt>
                  <c:pt idx="2">
                    <c:v>4.0381844144068098E-2</c:v>
                  </c:pt>
                  <c:pt idx="3">
                    <c:v>3.3194864393600913E-2</c:v>
                  </c:pt>
                  <c:pt idx="4">
                    <c:v>3.456877098565616E-2</c:v>
                  </c:pt>
                  <c:pt idx="5">
                    <c:v>0</c:v>
                  </c:pt>
                  <c:pt idx="6">
                    <c:v>0</c:v>
                  </c:pt>
                </c:numCache>
              </c:numRef>
            </c:plus>
            <c:minus>
              <c:numRef>
                <c:f>'FT4 '!$BH$5:$BH$11</c:f>
                <c:numCache>
                  <c:formatCode>General</c:formatCode>
                  <c:ptCount val="7"/>
                  <c:pt idx="0">
                    <c:v>2.0155240830575408E-2</c:v>
                  </c:pt>
                  <c:pt idx="1">
                    <c:v>2.3749189295963466E-2</c:v>
                  </c:pt>
                  <c:pt idx="2">
                    <c:v>4.0381844144068098E-2</c:v>
                  </c:pt>
                  <c:pt idx="3">
                    <c:v>3.3194864393600913E-2</c:v>
                  </c:pt>
                  <c:pt idx="4">
                    <c:v>3.456877098565616E-2</c:v>
                  </c:pt>
                  <c:pt idx="5">
                    <c:v>0</c:v>
                  </c:pt>
                  <c:pt idx="6">
                    <c:v>0</c:v>
                  </c:pt>
                </c:numCache>
              </c:numRef>
            </c:minus>
            <c:spPr>
              <a:ln w="254000">
                <a:solidFill>
                  <a:sysClr val="windowText" lastClr="000000">
                    <a:alpha val="19000"/>
                  </a:sysClr>
                </a:solidFill>
              </a:ln>
            </c:spPr>
          </c:errBars>
          <c:cat>
            <c:strRef>
              <c:f>'FT4 '!$AH$5:$AH$11</c:f>
              <c:strCache>
                <c:ptCount val="5"/>
                <c:pt idx="0">
                  <c:v>Tid 1</c:v>
                </c:pt>
                <c:pt idx="1">
                  <c:v>Tid 2</c:v>
                </c:pt>
                <c:pt idx="2">
                  <c:v>Tid 3</c:v>
                </c:pt>
                <c:pt idx="3">
                  <c:v>Tid 4</c:v>
                </c:pt>
                <c:pt idx="4">
                  <c:v>Tid 5</c:v>
                </c:pt>
              </c:strCache>
            </c:strRef>
          </c:cat>
          <c:val>
            <c:numRef>
              <c:f>'FT4 '!$BG$5:$BG$11</c:f>
              <c:numCache>
                <c:formatCode>0%</c:formatCode>
                <c:ptCount val="7"/>
                <c:pt idx="0">
                  <c:v>-5.2444193395917039E-3</c:v>
                </c:pt>
                <c:pt idx="1">
                  <c:v>-1.7568407215598791E-3</c:v>
                </c:pt>
                <c:pt idx="2">
                  <c:v>1.2895087752782287E-2</c:v>
                </c:pt>
                <c:pt idx="3">
                  <c:v>7.1354072406676503E-2</c:v>
                </c:pt>
                <c:pt idx="4">
                  <c:v>5.2654782481788981E-2</c:v>
                </c:pt>
                <c:pt idx="5">
                  <c:v>0</c:v>
                </c:pt>
                <c:pt idx="6">
                  <c:v>0</c:v>
                </c:pt>
              </c:numCache>
            </c:numRef>
          </c:val>
          <c:smooth val="0"/>
          <c:extLst>
            <c:ext xmlns:c16="http://schemas.microsoft.com/office/drawing/2014/chart" uri="{C3380CC4-5D6E-409C-BE32-E72D297353CC}">
              <c16:uniqueId val="{00000018-AB9E-40E2-BDF3-D0991C03B3AA}"/>
            </c:ext>
          </c:extLst>
        </c:ser>
        <c:dLbls>
          <c:showLegendKey val="0"/>
          <c:showVal val="0"/>
          <c:showCatName val="0"/>
          <c:showSerName val="0"/>
          <c:showPercent val="0"/>
          <c:showBubbleSize val="0"/>
        </c:dLbls>
        <c:marker val="1"/>
        <c:smooth val="0"/>
        <c:axId val="167572608"/>
        <c:axId val="167574144"/>
      </c:lineChart>
      <c:catAx>
        <c:axId val="167572608"/>
        <c:scaling>
          <c:orientation val="minMax"/>
        </c:scaling>
        <c:delete val="0"/>
        <c:axPos val="b"/>
        <c:numFmt formatCode="General" sourceLinked="1"/>
        <c:majorTickMark val="out"/>
        <c:minorTickMark val="none"/>
        <c:tickLblPos val="low"/>
        <c:txPr>
          <a:bodyPr/>
          <a:lstStyle/>
          <a:p>
            <a:pPr>
              <a:defRPr sz="1600"/>
            </a:pPr>
            <a:endParaRPr lang="nb-NO"/>
          </a:p>
        </c:txPr>
        <c:crossAx val="167574144"/>
        <c:crosses val="autoZero"/>
        <c:auto val="1"/>
        <c:lblAlgn val="ctr"/>
        <c:lblOffset val="100"/>
        <c:noMultiLvlLbl val="0"/>
      </c:catAx>
      <c:valAx>
        <c:axId val="167574144"/>
        <c:scaling>
          <c:orientation val="minMax"/>
        </c:scaling>
        <c:delete val="0"/>
        <c:axPos val="l"/>
        <c:majorGridlines/>
        <c:numFmt formatCode="0%" sourceLinked="1"/>
        <c:majorTickMark val="out"/>
        <c:minorTickMark val="none"/>
        <c:tickLblPos val="nextTo"/>
        <c:txPr>
          <a:bodyPr/>
          <a:lstStyle/>
          <a:p>
            <a:pPr>
              <a:defRPr sz="1800"/>
            </a:pPr>
            <a:endParaRPr lang="nb-NO"/>
          </a:p>
        </c:txPr>
        <c:crossAx val="167572608"/>
        <c:crosses val="autoZero"/>
        <c:crossBetween val="between"/>
      </c:valAx>
    </c:plotArea>
    <c:legend>
      <c:legendPos val="r"/>
      <c:legendEntry>
        <c:idx val="22"/>
        <c:delete val="1"/>
      </c:legendEntry>
      <c:legendEntry>
        <c:idx val="23"/>
        <c:delete val="1"/>
      </c:legendEntry>
      <c:layout>
        <c:manualLayout>
          <c:xMode val="edge"/>
          <c:yMode val="edge"/>
          <c:x val="0.82544498575349234"/>
          <c:y val="2.2944410677408086E-2"/>
          <c:w val="0.16816618158012853"/>
          <c:h val="0.84095609652543046"/>
        </c:manualLayout>
      </c:layout>
      <c:overlay val="0"/>
      <c:txPr>
        <a:bodyPr/>
        <a:lstStyle/>
        <a:p>
          <a:pPr>
            <a:defRPr sz="1100"/>
          </a:pPr>
          <a:endParaRPr lang="nb-NO"/>
        </a:p>
      </c:txPr>
    </c:legend>
    <c:plotVisOnly val="1"/>
    <c:dispBlanksAs val="gap"/>
    <c:showDLblsOverMax val="0"/>
  </c:chart>
  <c:printSettings>
    <c:headerFooter/>
    <c:pageMargins b="0.78740157499999996" l="0.70000000000000029" r="0.70000000000000029" t="0.78740157499999996" header="0.30000000000000016" footer="0.30000000000000016"/>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Absulutte avvik</a:t>
            </a:r>
          </a:p>
        </c:rich>
      </c:tx>
      <c:overlay val="1"/>
    </c:title>
    <c:autoTitleDeleted val="0"/>
    <c:plotArea>
      <c:layout>
        <c:manualLayout>
          <c:layoutTarget val="inner"/>
          <c:xMode val="edge"/>
          <c:yMode val="edge"/>
          <c:x val="7.3482123008009825E-2"/>
          <c:y val="7.3359548615877582E-2"/>
          <c:w val="0.92590418386038176"/>
          <c:h val="0.87448229692800361"/>
        </c:manualLayout>
      </c:layout>
      <c:lineChart>
        <c:grouping val="standard"/>
        <c:varyColors val="0"/>
        <c:ser>
          <c:idx val="0"/>
          <c:order val="0"/>
          <c:tx>
            <c:strRef>
              <c:f>'FT4 '!$BJ$3:$BJ$4</c:f>
              <c:strCache>
                <c:ptCount val="2"/>
                <c:pt idx="0">
                  <c:v>1</c:v>
                </c:pt>
                <c:pt idx="1">
                  <c:v> 10.2 </c:v>
                </c:pt>
              </c:strCache>
            </c:strRef>
          </c:tx>
          <c:spPr>
            <a:ln>
              <a:noFill/>
            </a:ln>
          </c:spPr>
          <c:cat>
            <c:strRef>
              <c:f>'FT4 '!$AH$5:$AH$11</c:f>
              <c:strCache>
                <c:ptCount val="5"/>
                <c:pt idx="0">
                  <c:v>Tid 1</c:v>
                </c:pt>
                <c:pt idx="1">
                  <c:v>Tid 2</c:v>
                </c:pt>
                <c:pt idx="2">
                  <c:v>Tid 3</c:v>
                </c:pt>
                <c:pt idx="3">
                  <c:v>Tid 4</c:v>
                </c:pt>
                <c:pt idx="4">
                  <c:v>Tid 5</c:v>
                </c:pt>
              </c:strCache>
            </c:strRef>
          </c:cat>
          <c:val>
            <c:numRef>
              <c:f>'FT4 '!$BJ$5:$BJ$11</c:f>
              <c:numCache>
                <c:formatCode>General</c:formatCode>
                <c:ptCount val="7"/>
                <c:pt idx="0">
                  <c:v>-0.11999999999999922</c:v>
                </c:pt>
                <c:pt idx="1">
                  <c:v>-0.35999999999999943</c:v>
                </c:pt>
                <c:pt idx="2">
                  <c:v>0.20000000000000107</c:v>
                </c:pt>
                <c:pt idx="3">
                  <c:v>0.93000000000000149</c:v>
                </c:pt>
                <c:pt idx="4">
                  <c:v>-6.9999999999998508E-2</c:v>
                </c:pt>
                <c:pt idx="5">
                  <c:v>0</c:v>
                </c:pt>
                <c:pt idx="6">
                  <c:v>0</c:v>
                </c:pt>
              </c:numCache>
            </c:numRef>
          </c:val>
          <c:smooth val="0"/>
          <c:extLst>
            <c:ext xmlns:c16="http://schemas.microsoft.com/office/drawing/2014/chart" uri="{C3380CC4-5D6E-409C-BE32-E72D297353CC}">
              <c16:uniqueId val="{00000000-E253-43C4-AA31-9B36BB7E94C4}"/>
            </c:ext>
          </c:extLst>
        </c:ser>
        <c:ser>
          <c:idx val="1"/>
          <c:order val="1"/>
          <c:tx>
            <c:strRef>
              <c:f>'FT4 '!$BK$3:$BK$4</c:f>
              <c:strCache>
                <c:ptCount val="2"/>
                <c:pt idx="0">
                  <c:v>2</c:v>
                </c:pt>
                <c:pt idx="1">
                  <c:v> 12.2 </c:v>
                </c:pt>
              </c:strCache>
            </c:strRef>
          </c:tx>
          <c:spPr>
            <a:ln>
              <a:noFill/>
            </a:ln>
          </c:spPr>
          <c:cat>
            <c:strRef>
              <c:f>'FT4 '!$AH$5:$AH$11</c:f>
              <c:strCache>
                <c:ptCount val="5"/>
                <c:pt idx="0">
                  <c:v>Tid 1</c:v>
                </c:pt>
                <c:pt idx="1">
                  <c:v>Tid 2</c:v>
                </c:pt>
                <c:pt idx="2">
                  <c:v>Tid 3</c:v>
                </c:pt>
                <c:pt idx="3">
                  <c:v>Tid 4</c:v>
                </c:pt>
                <c:pt idx="4">
                  <c:v>Tid 5</c:v>
                </c:pt>
              </c:strCache>
            </c:strRef>
          </c:cat>
          <c:val>
            <c:numRef>
              <c:f>'FT4 '!$BK$5:$BK$11</c:f>
              <c:numCache>
                <c:formatCode>General</c:formatCode>
                <c:ptCount val="7"/>
                <c:pt idx="0">
                  <c:v>-0.66999999999999993</c:v>
                </c:pt>
                <c:pt idx="1">
                  <c:v>-0.17999999999999972</c:v>
                </c:pt>
                <c:pt idx="2">
                  <c:v>0.30000000000000071</c:v>
                </c:pt>
                <c:pt idx="3">
                  <c:v>1.4100000000000001</c:v>
                </c:pt>
                <c:pt idx="4">
                  <c:v>1</c:v>
                </c:pt>
                <c:pt idx="5">
                  <c:v>0</c:v>
                </c:pt>
                <c:pt idx="6">
                  <c:v>0</c:v>
                </c:pt>
              </c:numCache>
            </c:numRef>
          </c:val>
          <c:smooth val="0"/>
          <c:extLst>
            <c:ext xmlns:c16="http://schemas.microsoft.com/office/drawing/2014/chart" uri="{C3380CC4-5D6E-409C-BE32-E72D297353CC}">
              <c16:uniqueId val="{00000001-E253-43C4-AA31-9B36BB7E94C4}"/>
            </c:ext>
          </c:extLst>
        </c:ser>
        <c:ser>
          <c:idx val="2"/>
          <c:order val="2"/>
          <c:tx>
            <c:strRef>
              <c:f>'FT4 '!$BL$3:$BL$4</c:f>
              <c:strCache>
                <c:ptCount val="2"/>
                <c:pt idx="0">
                  <c:v>3</c:v>
                </c:pt>
                <c:pt idx="1">
                  <c:v> 16.1 </c:v>
                </c:pt>
              </c:strCache>
            </c:strRef>
          </c:tx>
          <c:spPr>
            <a:ln>
              <a:noFill/>
            </a:ln>
          </c:spPr>
          <c:cat>
            <c:strRef>
              <c:f>'FT4 '!$AH$5:$AH$11</c:f>
              <c:strCache>
                <c:ptCount val="5"/>
                <c:pt idx="0">
                  <c:v>Tid 1</c:v>
                </c:pt>
                <c:pt idx="1">
                  <c:v>Tid 2</c:v>
                </c:pt>
                <c:pt idx="2">
                  <c:v>Tid 3</c:v>
                </c:pt>
                <c:pt idx="3">
                  <c:v>Tid 4</c:v>
                </c:pt>
                <c:pt idx="4">
                  <c:v>Tid 5</c:v>
                </c:pt>
              </c:strCache>
            </c:strRef>
          </c:cat>
          <c:val>
            <c:numRef>
              <c:f>'FT4 '!$BL$5:$BL$11</c:f>
              <c:numCache>
                <c:formatCode>General</c:formatCode>
                <c:ptCount val="7"/>
                <c:pt idx="0">
                  <c:v>1.0199999999999996</c:v>
                </c:pt>
                <c:pt idx="1">
                  <c:v>1.009999999999998</c:v>
                </c:pt>
                <c:pt idx="2">
                  <c:v>1.3999999999999986</c:v>
                </c:pt>
                <c:pt idx="3">
                  <c:v>2.3699999999999974</c:v>
                </c:pt>
                <c:pt idx="4">
                  <c:v>0</c:v>
                </c:pt>
                <c:pt idx="5">
                  <c:v>0</c:v>
                </c:pt>
                <c:pt idx="6">
                  <c:v>0</c:v>
                </c:pt>
              </c:numCache>
            </c:numRef>
          </c:val>
          <c:smooth val="0"/>
          <c:extLst>
            <c:ext xmlns:c16="http://schemas.microsoft.com/office/drawing/2014/chart" uri="{C3380CC4-5D6E-409C-BE32-E72D297353CC}">
              <c16:uniqueId val="{00000002-E253-43C4-AA31-9B36BB7E94C4}"/>
            </c:ext>
          </c:extLst>
        </c:ser>
        <c:ser>
          <c:idx val="3"/>
          <c:order val="3"/>
          <c:tx>
            <c:strRef>
              <c:f>'FT4 '!$BM$3:$BM$4</c:f>
              <c:strCache>
                <c:ptCount val="2"/>
                <c:pt idx="0">
                  <c:v>4</c:v>
                </c:pt>
                <c:pt idx="1">
                  <c:v> 15.8 </c:v>
                </c:pt>
              </c:strCache>
            </c:strRef>
          </c:tx>
          <c:spPr>
            <a:ln>
              <a:noFill/>
            </a:ln>
          </c:spPr>
          <c:cat>
            <c:strRef>
              <c:f>'FT4 '!$AH$5:$AH$11</c:f>
              <c:strCache>
                <c:ptCount val="5"/>
                <c:pt idx="0">
                  <c:v>Tid 1</c:v>
                </c:pt>
                <c:pt idx="1">
                  <c:v>Tid 2</c:v>
                </c:pt>
                <c:pt idx="2">
                  <c:v>Tid 3</c:v>
                </c:pt>
                <c:pt idx="3">
                  <c:v>Tid 4</c:v>
                </c:pt>
                <c:pt idx="4">
                  <c:v>Tid 5</c:v>
                </c:pt>
              </c:strCache>
            </c:strRef>
          </c:cat>
          <c:val>
            <c:numRef>
              <c:f>'FT4 '!$BM$5:$BM$11</c:f>
              <c:numCache>
                <c:formatCode>General</c:formatCode>
                <c:ptCount val="7"/>
                <c:pt idx="0">
                  <c:v>-0.33000000000000007</c:v>
                </c:pt>
                <c:pt idx="1">
                  <c:v>-7.0000000000000284E-2</c:v>
                </c:pt>
                <c:pt idx="2">
                  <c:v>0</c:v>
                </c:pt>
                <c:pt idx="3">
                  <c:v>2.1999999999999993</c:v>
                </c:pt>
                <c:pt idx="4">
                  <c:v>1.2300000000000004</c:v>
                </c:pt>
                <c:pt idx="5">
                  <c:v>0</c:v>
                </c:pt>
                <c:pt idx="6">
                  <c:v>0</c:v>
                </c:pt>
              </c:numCache>
            </c:numRef>
          </c:val>
          <c:smooth val="0"/>
          <c:extLst>
            <c:ext xmlns:c16="http://schemas.microsoft.com/office/drawing/2014/chart" uri="{C3380CC4-5D6E-409C-BE32-E72D297353CC}">
              <c16:uniqueId val="{00000003-E253-43C4-AA31-9B36BB7E94C4}"/>
            </c:ext>
          </c:extLst>
        </c:ser>
        <c:ser>
          <c:idx val="4"/>
          <c:order val="4"/>
          <c:tx>
            <c:strRef>
              <c:f>'FT4 '!$BN$3:$BN$4</c:f>
              <c:strCache>
                <c:ptCount val="2"/>
                <c:pt idx="0">
                  <c:v>5</c:v>
                </c:pt>
                <c:pt idx="1">
                  <c:v> 13.3 </c:v>
                </c:pt>
              </c:strCache>
            </c:strRef>
          </c:tx>
          <c:spPr>
            <a:ln>
              <a:noFill/>
            </a:ln>
          </c:spPr>
          <c:cat>
            <c:strRef>
              <c:f>'FT4 '!$AH$5:$AH$11</c:f>
              <c:strCache>
                <c:ptCount val="5"/>
                <c:pt idx="0">
                  <c:v>Tid 1</c:v>
                </c:pt>
                <c:pt idx="1">
                  <c:v>Tid 2</c:v>
                </c:pt>
                <c:pt idx="2">
                  <c:v>Tid 3</c:v>
                </c:pt>
                <c:pt idx="3">
                  <c:v>Tid 4</c:v>
                </c:pt>
                <c:pt idx="4">
                  <c:v>Tid 5</c:v>
                </c:pt>
              </c:strCache>
            </c:strRef>
          </c:cat>
          <c:val>
            <c:numRef>
              <c:f>'FT4 '!$BN$5:$BN$11</c:f>
              <c:numCache>
                <c:formatCode>General</c:formatCode>
                <c:ptCount val="7"/>
                <c:pt idx="0">
                  <c:v>-0.19000000000000128</c:v>
                </c:pt>
                <c:pt idx="1">
                  <c:v>0.62999999999999901</c:v>
                </c:pt>
                <c:pt idx="2">
                  <c:v>1</c:v>
                </c:pt>
                <c:pt idx="3">
                  <c:v>1.25</c:v>
                </c:pt>
                <c:pt idx="4">
                  <c:v>1.3499999999999996</c:v>
                </c:pt>
                <c:pt idx="5">
                  <c:v>0</c:v>
                </c:pt>
                <c:pt idx="6">
                  <c:v>0</c:v>
                </c:pt>
              </c:numCache>
            </c:numRef>
          </c:val>
          <c:smooth val="0"/>
          <c:extLst>
            <c:ext xmlns:c16="http://schemas.microsoft.com/office/drawing/2014/chart" uri="{C3380CC4-5D6E-409C-BE32-E72D297353CC}">
              <c16:uniqueId val="{00000004-E253-43C4-AA31-9B36BB7E94C4}"/>
            </c:ext>
          </c:extLst>
        </c:ser>
        <c:ser>
          <c:idx val="5"/>
          <c:order val="5"/>
          <c:tx>
            <c:strRef>
              <c:f>'FT4 '!$BO$3:$BO$4</c:f>
              <c:strCache>
                <c:ptCount val="2"/>
                <c:pt idx="0">
                  <c:v>6</c:v>
                </c:pt>
                <c:pt idx="1">
                  <c:v> 12.3 </c:v>
                </c:pt>
              </c:strCache>
            </c:strRef>
          </c:tx>
          <c:spPr>
            <a:ln>
              <a:noFill/>
            </a:ln>
          </c:spPr>
          <c:cat>
            <c:strRef>
              <c:f>'FT4 '!$AH$5:$AH$11</c:f>
              <c:strCache>
                <c:ptCount val="5"/>
                <c:pt idx="0">
                  <c:v>Tid 1</c:v>
                </c:pt>
                <c:pt idx="1">
                  <c:v>Tid 2</c:v>
                </c:pt>
                <c:pt idx="2">
                  <c:v>Tid 3</c:v>
                </c:pt>
                <c:pt idx="3">
                  <c:v>Tid 4</c:v>
                </c:pt>
                <c:pt idx="4">
                  <c:v>Tid 5</c:v>
                </c:pt>
              </c:strCache>
            </c:strRef>
          </c:cat>
          <c:val>
            <c:numRef>
              <c:f>'FT4 '!$BO$5:$BO$11</c:f>
              <c:numCache>
                <c:formatCode>General</c:formatCode>
                <c:ptCount val="7"/>
                <c:pt idx="0">
                  <c:v>-0.22000000000000064</c:v>
                </c:pt>
                <c:pt idx="1">
                  <c:v>-0.21000000000000085</c:v>
                </c:pt>
                <c:pt idx="2">
                  <c:v>2</c:v>
                </c:pt>
                <c:pt idx="3">
                  <c:v>0.73999999999999844</c:v>
                </c:pt>
                <c:pt idx="4">
                  <c:v>1.0499999999999989</c:v>
                </c:pt>
                <c:pt idx="5">
                  <c:v>0</c:v>
                </c:pt>
                <c:pt idx="6">
                  <c:v>0</c:v>
                </c:pt>
              </c:numCache>
            </c:numRef>
          </c:val>
          <c:smooth val="0"/>
          <c:extLst>
            <c:ext xmlns:c16="http://schemas.microsoft.com/office/drawing/2014/chart" uri="{C3380CC4-5D6E-409C-BE32-E72D297353CC}">
              <c16:uniqueId val="{00000005-E253-43C4-AA31-9B36BB7E94C4}"/>
            </c:ext>
          </c:extLst>
        </c:ser>
        <c:ser>
          <c:idx val="6"/>
          <c:order val="6"/>
          <c:tx>
            <c:strRef>
              <c:f>'FT4 '!$BP$3:$BP$4</c:f>
              <c:strCache>
                <c:ptCount val="2"/>
                <c:pt idx="0">
                  <c:v>7</c:v>
                </c:pt>
                <c:pt idx="1">
                  <c:v> 10.4 </c:v>
                </c:pt>
              </c:strCache>
            </c:strRef>
          </c:tx>
          <c:spPr>
            <a:ln>
              <a:noFill/>
            </a:ln>
          </c:spPr>
          <c:cat>
            <c:strRef>
              <c:f>'FT4 '!$AH$5:$AH$11</c:f>
              <c:strCache>
                <c:ptCount val="5"/>
                <c:pt idx="0">
                  <c:v>Tid 1</c:v>
                </c:pt>
                <c:pt idx="1">
                  <c:v>Tid 2</c:v>
                </c:pt>
                <c:pt idx="2">
                  <c:v>Tid 3</c:v>
                </c:pt>
                <c:pt idx="3">
                  <c:v>Tid 4</c:v>
                </c:pt>
                <c:pt idx="4">
                  <c:v>Tid 5</c:v>
                </c:pt>
              </c:strCache>
            </c:strRef>
          </c:cat>
          <c:val>
            <c:numRef>
              <c:f>'FT4 '!$BP$5:$BP$11</c:f>
              <c:numCache>
                <c:formatCode>General</c:formatCode>
                <c:ptCount val="7"/>
                <c:pt idx="0">
                  <c:v>0.65000000000000036</c:v>
                </c:pt>
                <c:pt idx="1">
                  <c:v>0</c:v>
                </c:pt>
                <c:pt idx="2">
                  <c:v>0</c:v>
                </c:pt>
                <c:pt idx="3">
                  <c:v>0.90000000000000036</c:v>
                </c:pt>
                <c:pt idx="4">
                  <c:v>1.4499999999999993</c:v>
                </c:pt>
                <c:pt idx="5">
                  <c:v>0</c:v>
                </c:pt>
                <c:pt idx="6">
                  <c:v>0</c:v>
                </c:pt>
              </c:numCache>
            </c:numRef>
          </c:val>
          <c:smooth val="0"/>
          <c:extLst>
            <c:ext xmlns:c16="http://schemas.microsoft.com/office/drawing/2014/chart" uri="{C3380CC4-5D6E-409C-BE32-E72D297353CC}">
              <c16:uniqueId val="{00000006-E253-43C4-AA31-9B36BB7E94C4}"/>
            </c:ext>
          </c:extLst>
        </c:ser>
        <c:ser>
          <c:idx val="7"/>
          <c:order val="7"/>
          <c:tx>
            <c:strRef>
              <c:f>'FT4 '!$BQ$3:$BQ$4</c:f>
              <c:strCache>
                <c:ptCount val="2"/>
                <c:pt idx="0">
                  <c:v>8</c:v>
                </c:pt>
                <c:pt idx="1">
                  <c:v> 15.0 </c:v>
                </c:pt>
              </c:strCache>
            </c:strRef>
          </c:tx>
          <c:spPr>
            <a:ln w="28575">
              <a:noFill/>
            </a:ln>
          </c:spPr>
          <c:cat>
            <c:strRef>
              <c:f>'FT4 '!$AH$5:$AH$11</c:f>
              <c:strCache>
                <c:ptCount val="5"/>
                <c:pt idx="0">
                  <c:v>Tid 1</c:v>
                </c:pt>
                <c:pt idx="1">
                  <c:v>Tid 2</c:v>
                </c:pt>
                <c:pt idx="2">
                  <c:v>Tid 3</c:v>
                </c:pt>
                <c:pt idx="3">
                  <c:v>Tid 4</c:v>
                </c:pt>
                <c:pt idx="4">
                  <c:v>Tid 5</c:v>
                </c:pt>
              </c:strCache>
            </c:strRef>
          </c:cat>
          <c:val>
            <c:numRef>
              <c:f>'FT4 '!$BQ$5:$BQ$11</c:f>
              <c:numCache>
                <c:formatCode>General</c:formatCode>
                <c:ptCount val="7"/>
                <c:pt idx="0">
                  <c:v>-0.27999999999999936</c:v>
                </c:pt>
                <c:pt idx="1">
                  <c:v>-0.27999999999999936</c:v>
                </c:pt>
                <c:pt idx="2">
                  <c:v>-1</c:v>
                </c:pt>
                <c:pt idx="3">
                  <c:v>0</c:v>
                </c:pt>
                <c:pt idx="4">
                  <c:v>0</c:v>
                </c:pt>
                <c:pt idx="5">
                  <c:v>0</c:v>
                </c:pt>
                <c:pt idx="6">
                  <c:v>0</c:v>
                </c:pt>
              </c:numCache>
            </c:numRef>
          </c:val>
          <c:smooth val="0"/>
          <c:extLst>
            <c:ext xmlns:c16="http://schemas.microsoft.com/office/drawing/2014/chart" uri="{C3380CC4-5D6E-409C-BE32-E72D297353CC}">
              <c16:uniqueId val="{00000007-E253-43C4-AA31-9B36BB7E94C4}"/>
            </c:ext>
          </c:extLst>
        </c:ser>
        <c:ser>
          <c:idx val="8"/>
          <c:order val="8"/>
          <c:tx>
            <c:strRef>
              <c:f>'FT4 '!$BR$3:$BR$4</c:f>
              <c:strCache>
                <c:ptCount val="2"/>
                <c:pt idx="0">
                  <c:v>9</c:v>
                </c:pt>
                <c:pt idx="1">
                  <c:v> 12.4 </c:v>
                </c:pt>
              </c:strCache>
            </c:strRef>
          </c:tx>
          <c:spPr>
            <a:ln w="28575">
              <a:noFill/>
            </a:ln>
          </c:spPr>
          <c:cat>
            <c:strRef>
              <c:f>'FT4 '!$AH$5:$AH$11</c:f>
              <c:strCache>
                <c:ptCount val="5"/>
                <c:pt idx="0">
                  <c:v>Tid 1</c:v>
                </c:pt>
                <c:pt idx="1">
                  <c:v>Tid 2</c:v>
                </c:pt>
                <c:pt idx="2">
                  <c:v>Tid 3</c:v>
                </c:pt>
                <c:pt idx="3">
                  <c:v>Tid 4</c:v>
                </c:pt>
                <c:pt idx="4">
                  <c:v>Tid 5</c:v>
                </c:pt>
              </c:strCache>
            </c:strRef>
          </c:cat>
          <c:val>
            <c:numRef>
              <c:f>'FT4 '!$BR$5:$BR$11</c:f>
              <c:numCache>
                <c:formatCode>General</c:formatCode>
                <c:ptCount val="7"/>
                <c:pt idx="0">
                  <c:v>-7.0000000000000284E-2</c:v>
                </c:pt>
                <c:pt idx="1">
                  <c:v>0.5</c:v>
                </c:pt>
                <c:pt idx="2">
                  <c:v>-0.59999999999999964</c:v>
                </c:pt>
                <c:pt idx="3">
                  <c:v>0</c:v>
                </c:pt>
                <c:pt idx="4">
                  <c:v>0</c:v>
                </c:pt>
                <c:pt idx="5">
                  <c:v>0</c:v>
                </c:pt>
                <c:pt idx="6">
                  <c:v>0</c:v>
                </c:pt>
              </c:numCache>
            </c:numRef>
          </c:val>
          <c:smooth val="0"/>
          <c:extLst>
            <c:ext xmlns:c16="http://schemas.microsoft.com/office/drawing/2014/chart" uri="{C3380CC4-5D6E-409C-BE32-E72D297353CC}">
              <c16:uniqueId val="{00000008-E253-43C4-AA31-9B36BB7E94C4}"/>
            </c:ext>
          </c:extLst>
        </c:ser>
        <c:ser>
          <c:idx val="9"/>
          <c:order val="9"/>
          <c:tx>
            <c:strRef>
              <c:f>'FT4 '!$BS$3:$BS$4</c:f>
              <c:strCache>
                <c:ptCount val="2"/>
                <c:pt idx="0">
                  <c:v>10</c:v>
                </c:pt>
                <c:pt idx="1">
                  <c:v> 14.4 </c:v>
                </c:pt>
              </c:strCache>
            </c:strRef>
          </c:tx>
          <c:spPr>
            <a:ln w="28575">
              <a:noFill/>
            </a:ln>
          </c:spPr>
          <c:cat>
            <c:strRef>
              <c:f>'FT4 '!$AH$5:$AH$11</c:f>
              <c:strCache>
                <c:ptCount val="5"/>
                <c:pt idx="0">
                  <c:v>Tid 1</c:v>
                </c:pt>
                <c:pt idx="1">
                  <c:v>Tid 2</c:v>
                </c:pt>
                <c:pt idx="2">
                  <c:v>Tid 3</c:v>
                </c:pt>
                <c:pt idx="3">
                  <c:v>Tid 4</c:v>
                </c:pt>
                <c:pt idx="4">
                  <c:v>Tid 5</c:v>
                </c:pt>
              </c:strCache>
            </c:strRef>
          </c:cat>
          <c:val>
            <c:numRef>
              <c:f>'FT4 '!$BS$5:$BS$11</c:f>
              <c:numCache>
                <c:formatCode>General</c:formatCode>
                <c:ptCount val="7"/>
                <c:pt idx="0">
                  <c:v>-0.45000000000000107</c:v>
                </c:pt>
                <c:pt idx="1">
                  <c:v>-0.45000000000000107</c:v>
                </c:pt>
                <c:pt idx="2">
                  <c:v>-1.7000000000000011</c:v>
                </c:pt>
                <c:pt idx="3">
                  <c:v>0</c:v>
                </c:pt>
                <c:pt idx="4">
                  <c:v>0</c:v>
                </c:pt>
                <c:pt idx="5">
                  <c:v>0</c:v>
                </c:pt>
                <c:pt idx="6">
                  <c:v>0</c:v>
                </c:pt>
              </c:numCache>
            </c:numRef>
          </c:val>
          <c:smooth val="0"/>
          <c:extLst>
            <c:ext xmlns:c16="http://schemas.microsoft.com/office/drawing/2014/chart" uri="{C3380CC4-5D6E-409C-BE32-E72D297353CC}">
              <c16:uniqueId val="{00000009-E253-43C4-AA31-9B36BB7E94C4}"/>
            </c:ext>
          </c:extLst>
        </c:ser>
        <c:ser>
          <c:idx val="10"/>
          <c:order val="10"/>
          <c:tx>
            <c:strRef>
              <c:f>'FT4 '!$BT$3:$BT$4</c:f>
              <c:strCache>
                <c:ptCount val="2"/>
                <c:pt idx="0">
                  <c:v>11</c:v>
                </c:pt>
                <c:pt idx="1">
                  <c:v> 10.9 </c:v>
                </c:pt>
              </c:strCache>
            </c:strRef>
          </c:tx>
          <c:spPr>
            <a:ln w="28575">
              <a:noFill/>
            </a:ln>
          </c:spPr>
          <c:cat>
            <c:strRef>
              <c:f>'FT4 '!$AH$5:$AH$11</c:f>
              <c:strCache>
                <c:ptCount val="5"/>
                <c:pt idx="0">
                  <c:v>Tid 1</c:v>
                </c:pt>
                <c:pt idx="1">
                  <c:v>Tid 2</c:v>
                </c:pt>
                <c:pt idx="2">
                  <c:v>Tid 3</c:v>
                </c:pt>
                <c:pt idx="3">
                  <c:v>Tid 4</c:v>
                </c:pt>
                <c:pt idx="4">
                  <c:v>Tid 5</c:v>
                </c:pt>
              </c:strCache>
            </c:strRef>
          </c:cat>
          <c:val>
            <c:numRef>
              <c:f>'FT4 '!$BT$5:$BT$11</c:f>
              <c:numCache>
                <c:formatCode>General</c:formatCode>
                <c:ptCount val="7"/>
                <c:pt idx="0">
                  <c:v>-3.0000000000001137E-2</c:v>
                </c:pt>
                <c:pt idx="1">
                  <c:v>0.46999999999999886</c:v>
                </c:pt>
                <c:pt idx="2">
                  <c:v>-0.70000000000000107</c:v>
                </c:pt>
                <c:pt idx="3">
                  <c:v>0</c:v>
                </c:pt>
                <c:pt idx="4">
                  <c:v>0</c:v>
                </c:pt>
                <c:pt idx="5">
                  <c:v>0</c:v>
                </c:pt>
                <c:pt idx="6">
                  <c:v>0</c:v>
                </c:pt>
              </c:numCache>
            </c:numRef>
          </c:val>
          <c:smooth val="0"/>
          <c:extLst>
            <c:ext xmlns:c16="http://schemas.microsoft.com/office/drawing/2014/chart" uri="{C3380CC4-5D6E-409C-BE32-E72D297353CC}">
              <c16:uniqueId val="{0000000A-E253-43C4-AA31-9B36BB7E94C4}"/>
            </c:ext>
          </c:extLst>
        </c:ser>
        <c:ser>
          <c:idx val="11"/>
          <c:order val="11"/>
          <c:tx>
            <c:strRef>
              <c:f>'FT4 '!$BU$3:$BU$4</c:f>
              <c:strCache>
                <c:ptCount val="2"/>
                <c:pt idx="0">
                  <c:v>12</c:v>
                </c:pt>
                <c:pt idx="1">
                  <c:v> 13.7 </c:v>
                </c:pt>
              </c:strCache>
            </c:strRef>
          </c:tx>
          <c:spPr>
            <a:ln w="28575">
              <a:noFill/>
            </a:ln>
          </c:spPr>
          <c:cat>
            <c:strRef>
              <c:f>'FT4 '!$AH$5:$AH$11</c:f>
              <c:strCache>
                <c:ptCount val="5"/>
                <c:pt idx="0">
                  <c:v>Tid 1</c:v>
                </c:pt>
                <c:pt idx="1">
                  <c:v>Tid 2</c:v>
                </c:pt>
                <c:pt idx="2">
                  <c:v>Tid 3</c:v>
                </c:pt>
                <c:pt idx="3">
                  <c:v>Tid 4</c:v>
                </c:pt>
                <c:pt idx="4">
                  <c:v>Tid 5</c:v>
                </c:pt>
              </c:strCache>
            </c:strRef>
          </c:cat>
          <c:val>
            <c:numRef>
              <c:f>'FT4 '!$BU$5:$BU$11</c:f>
              <c:numCache>
                <c:formatCode>General</c:formatCode>
                <c:ptCount val="7"/>
                <c:pt idx="0">
                  <c:v>4.0000000000000924E-2</c:v>
                </c:pt>
                <c:pt idx="1">
                  <c:v>-0.29999999999999893</c:v>
                </c:pt>
                <c:pt idx="2">
                  <c:v>-1</c:v>
                </c:pt>
                <c:pt idx="3">
                  <c:v>0</c:v>
                </c:pt>
                <c:pt idx="4">
                  <c:v>0</c:v>
                </c:pt>
                <c:pt idx="5">
                  <c:v>0</c:v>
                </c:pt>
                <c:pt idx="6">
                  <c:v>0</c:v>
                </c:pt>
              </c:numCache>
            </c:numRef>
          </c:val>
          <c:smooth val="0"/>
          <c:extLst>
            <c:ext xmlns:c16="http://schemas.microsoft.com/office/drawing/2014/chart" uri="{C3380CC4-5D6E-409C-BE32-E72D297353CC}">
              <c16:uniqueId val="{0000000B-E253-43C4-AA31-9B36BB7E94C4}"/>
            </c:ext>
          </c:extLst>
        </c:ser>
        <c:ser>
          <c:idx val="12"/>
          <c:order val="12"/>
          <c:tx>
            <c:strRef>
              <c:f>'FT4 '!$BV$3:$BV$4</c:f>
              <c:strCache>
                <c:ptCount val="2"/>
                <c:pt idx="0">
                  <c:v>13</c:v>
                </c:pt>
                <c:pt idx="1">
                  <c:v> 11.5 </c:v>
                </c:pt>
              </c:strCache>
            </c:strRef>
          </c:tx>
          <c:spPr>
            <a:ln w="28575">
              <a:noFill/>
            </a:ln>
          </c:spPr>
          <c:cat>
            <c:strRef>
              <c:f>'FT4 '!$AH$5:$AH$11</c:f>
              <c:strCache>
                <c:ptCount val="5"/>
                <c:pt idx="0">
                  <c:v>Tid 1</c:v>
                </c:pt>
                <c:pt idx="1">
                  <c:v>Tid 2</c:v>
                </c:pt>
                <c:pt idx="2">
                  <c:v>Tid 3</c:v>
                </c:pt>
                <c:pt idx="3">
                  <c:v>Tid 4</c:v>
                </c:pt>
                <c:pt idx="4">
                  <c:v>Tid 5</c:v>
                </c:pt>
              </c:strCache>
            </c:strRef>
          </c:cat>
          <c:val>
            <c:numRef>
              <c:f>'FT4 '!$BV$5:$BV$11</c:f>
              <c:numCache>
                <c:formatCode>General</c:formatCode>
                <c:ptCount val="7"/>
                <c:pt idx="0">
                  <c:v>0.26999999999999957</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C-E253-43C4-AA31-9B36BB7E94C4}"/>
            </c:ext>
          </c:extLst>
        </c:ser>
        <c:ser>
          <c:idx val="13"/>
          <c:order val="13"/>
          <c:tx>
            <c:strRef>
              <c:f>'FT4 '!$BW$3:$BW$4</c:f>
              <c:strCache>
                <c:ptCount val="2"/>
                <c:pt idx="0">
                  <c:v>14</c:v>
                </c:pt>
                <c:pt idx="1">
                  <c:v> 12.6 </c:v>
                </c:pt>
              </c:strCache>
            </c:strRef>
          </c:tx>
          <c:spPr>
            <a:ln w="28575">
              <a:noFill/>
            </a:ln>
          </c:spPr>
          <c:cat>
            <c:strRef>
              <c:f>'FT4 '!$AH$5:$AH$11</c:f>
              <c:strCache>
                <c:ptCount val="5"/>
                <c:pt idx="0">
                  <c:v>Tid 1</c:v>
                </c:pt>
                <c:pt idx="1">
                  <c:v>Tid 2</c:v>
                </c:pt>
                <c:pt idx="2">
                  <c:v>Tid 3</c:v>
                </c:pt>
                <c:pt idx="3">
                  <c:v>Tid 4</c:v>
                </c:pt>
                <c:pt idx="4">
                  <c:v>Tid 5</c:v>
                </c:pt>
              </c:strCache>
            </c:strRef>
          </c:cat>
          <c:val>
            <c:numRef>
              <c:f>'FT4 '!$BW$5:$BW$11</c:f>
              <c:numCache>
                <c:formatCode>General</c:formatCode>
                <c:ptCount val="7"/>
                <c:pt idx="0">
                  <c:v>-0.59999999999999964</c:v>
                </c:pt>
                <c:pt idx="1">
                  <c:v>-0.91999999999999993</c:v>
                </c:pt>
                <c:pt idx="2">
                  <c:v>-0.21999999999999886</c:v>
                </c:pt>
                <c:pt idx="3">
                  <c:v>0.14000000000000057</c:v>
                </c:pt>
                <c:pt idx="4">
                  <c:v>-0.67999999999999972</c:v>
                </c:pt>
                <c:pt idx="5">
                  <c:v>0</c:v>
                </c:pt>
                <c:pt idx="6">
                  <c:v>0</c:v>
                </c:pt>
              </c:numCache>
            </c:numRef>
          </c:val>
          <c:smooth val="0"/>
          <c:extLst>
            <c:ext xmlns:c16="http://schemas.microsoft.com/office/drawing/2014/chart" uri="{C3380CC4-5D6E-409C-BE32-E72D297353CC}">
              <c16:uniqueId val="{0000000D-E253-43C4-AA31-9B36BB7E94C4}"/>
            </c:ext>
          </c:extLst>
        </c:ser>
        <c:ser>
          <c:idx val="14"/>
          <c:order val="14"/>
          <c:tx>
            <c:strRef>
              <c:f>'FT4 '!$BX$3:$BX$4</c:f>
              <c:strCache>
                <c:ptCount val="2"/>
                <c:pt idx="0">
                  <c:v>15</c:v>
                </c:pt>
                <c:pt idx="1">
                  <c:v> 11.0 </c:v>
                </c:pt>
              </c:strCache>
            </c:strRef>
          </c:tx>
          <c:spPr>
            <a:ln w="28575">
              <a:noFill/>
            </a:ln>
          </c:spPr>
          <c:cat>
            <c:strRef>
              <c:f>'FT4 '!$AH$5:$AH$11</c:f>
              <c:strCache>
                <c:ptCount val="5"/>
                <c:pt idx="0">
                  <c:v>Tid 1</c:v>
                </c:pt>
                <c:pt idx="1">
                  <c:v>Tid 2</c:v>
                </c:pt>
                <c:pt idx="2">
                  <c:v>Tid 3</c:v>
                </c:pt>
                <c:pt idx="3">
                  <c:v>Tid 4</c:v>
                </c:pt>
                <c:pt idx="4">
                  <c:v>Tid 5</c:v>
                </c:pt>
              </c:strCache>
            </c:strRef>
          </c:cat>
          <c:val>
            <c:numRef>
              <c:f>'FT4 '!$BX$5:$BX$11</c:f>
              <c:numCache>
                <c:formatCode>General</c:formatCode>
                <c:ptCount val="7"/>
                <c:pt idx="0">
                  <c:v>0</c:v>
                </c:pt>
                <c:pt idx="1">
                  <c:v>0</c:v>
                </c:pt>
                <c:pt idx="2">
                  <c:v>0.83999999999999986</c:v>
                </c:pt>
                <c:pt idx="3">
                  <c:v>0.49000000000000021</c:v>
                </c:pt>
                <c:pt idx="4">
                  <c:v>0.35000000000000142</c:v>
                </c:pt>
                <c:pt idx="5">
                  <c:v>0</c:v>
                </c:pt>
                <c:pt idx="6">
                  <c:v>0</c:v>
                </c:pt>
              </c:numCache>
            </c:numRef>
          </c:val>
          <c:smooth val="0"/>
          <c:extLst>
            <c:ext xmlns:c16="http://schemas.microsoft.com/office/drawing/2014/chart" uri="{C3380CC4-5D6E-409C-BE32-E72D297353CC}">
              <c16:uniqueId val="{0000000E-E253-43C4-AA31-9B36BB7E94C4}"/>
            </c:ext>
          </c:extLst>
        </c:ser>
        <c:ser>
          <c:idx val="15"/>
          <c:order val="15"/>
          <c:tx>
            <c:strRef>
              <c:f>'FT4 '!$BY$3:$BY$4</c:f>
              <c:strCache>
                <c:ptCount val="2"/>
                <c:pt idx="0">
                  <c:v>16</c:v>
                </c:pt>
                <c:pt idx="1">
                  <c:v> 12.6 </c:v>
                </c:pt>
              </c:strCache>
            </c:strRef>
          </c:tx>
          <c:spPr>
            <a:ln w="28575">
              <a:noFill/>
            </a:ln>
          </c:spPr>
          <c:cat>
            <c:strRef>
              <c:f>'FT4 '!$AH$5:$AH$11</c:f>
              <c:strCache>
                <c:ptCount val="5"/>
                <c:pt idx="0">
                  <c:v>Tid 1</c:v>
                </c:pt>
                <c:pt idx="1">
                  <c:v>Tid 2</c:v>
                </c:pt>
                <c:pt idx="2">
                  <c:v>Tid 3</c:v>
                </c:pt>
                <c:pt idx="3">
                  <c:v>Tid 4</c:v>
                </c:pt>
                <c:pt idx="4">
                  <c:v>Tid 5</c:v>
                </c:pt>
              </c:strCache>
            </c:strRef>
          </c:cat>
          <c:val>
            <c:numRef>
              <c:f>'FT4 '!$BY$5:$BY$11</c:f>
              <c:numCache>
                <c:formatCode>General</c:formatCode>
                <c:ptCount val="7"/>
                <c:pt idx="0">
                  <c:v>0</c:v>
                </c:pt>
                <c:pt idx="1">
                  <c:v>0</c:v>
                </c:pt>
                <c:pt idx="2">
                  <c:v>-8.0000000000000071E-2</c:v>
                </c:pt>
                <c:pt idx="3">
                  <c:v>-0.42999999999999972</c:v>
                </c:pt>
                <c:pt idx="4">
                  <c:v>1.25</c:v>
                </c:pt>
                <c:pt idx="5">
                  <c:v>0</c:v>
                </c:pt>
                <c:pt idx="6">
                  <c:v>0</c:v>
                </c:pt>
              </c:numCache>
            </c:numRef>
          </c:val>
          <c:smooth val="0"/>
          <c:extLst>
            <c:ext xmlns:c16="http://schemas.microsoft.com/office/drawing/2014/chart" uri="{C3380CC4-5D6E-409C-BE32-E72D297353CC}">
              <c16:uniqueId val="{0000000F-E253-43C4-AA31-9B36BB7E94C4}"/>
            </c:ext>
          </c:extLst>
        </c:ser>
        <c:ser>
          <c:idx val="16"/>
          <c:order val="16"/>
          <c:tx>
            <c:strRef>
              <c:f>'FT4 '!$BZ$3:$BZ$4</c:f>
              <c:strCache>
                <c:ptCount val="2"/>
                <c:pt idx="0">
                  <c:v>17</c:v>
                </c:pt>
                <c:pt idx="1">
                  <c:v> 16.1 </c:v>
                </c:pt>
              </c:strCache>
            </c:strRef>
          </c:tx>
          <c:spPr>
            <a:ln w="28575">
              <a:noFill/>
            </a:ln>
          </c:spPr>
          <c:cat>
            <c:strRef>
              <c:f>'FT4 '!$AH$5:$AH$11</c:f>
              <c:strCache>
                <c:ptCount val="5"/>
                <c:pt idx="0">
                  <c:v>Tid 1</c:v>
                </c:pt>
                <c:pt idx="1">
                  <c:v>Tid 2</c:v>
                </c:pt>
                <c:pt idx="2">
                  <c:v>Tid 3</c:v>
                </c:pt>
                <c:pt idx="3">
                  <c:v>Tid 4</c:v>
                </c:pt>
                <c:pt idx="4">
                  <c:v>Tid 5</c:v>
                </c:pt>
              </c:strCache>
            </c:strRef>
          </c:cat>
          <c:val>
            <c:numRef>
              <c:f>'FT4 '!$BZ$5:$BZ$11</c:f>
              <c:numCache>
                <c:formatCode>General</c:formatCode>
                <c:ptCount val="7"/>
                <c:pt idx="0">
                  <c:v>0</c:v>
                </c:pt>
                <c:pt idx="1">
                  <c:v>0</c:v>
                </c:pt>
                <c:pt idx="2">
                  <c:v>0.51000000000000156</c:v>
                </c:pt>
                <c:pt idx="3">
                  <c:v>1.8000000000000007</c:v>
                </c:pt>
                <c:pt idx="4">
                  <c:v>0.60000000000000142</c:v>
                </c:pt>
                <c:pt idx="5">
                  <c:v>0</c:v>
                </c:pt>
                <c:pt idx="6">
                  <c:v>0</c:v>
                </c:pt>
              </c:numCache>
            </c:numRef>
          </c:val>
          <c:smooth val="0"/>
          <c:extLst>
            <c:ext xmlns:c16="http://schemas.microsoft.com/office/drawing/2014/chart" uri="{C3380CC4-5D6E-409C-BE32-E72D297353CC}">
              <c16:uniqueId val="{00000010-E253-43C4-AA31-9B36BB7E94C4}"/>
            </c:ext>
          </c:extLst>
        </c:ser>
        <c:ser>
          <c:idx val="17"/>
          <c:order val="17"/>
          <c:tx>
            <c:strRef>
              <c:f>'FT4 '!$CA$3:$CA$4</c:f>
              <c:strCache>
                <c:ptCount val="2"/>
                <c:pt idx="0">
                  <c:v>18</c:v>
                </c:pt>
                <c:pt idx="1">
                  <c:v> 12.8 </c:v>
                </c:pt>
              </c:strCache>
            </c:strRef>
          </c:tx>
          <c:spPr>
            <a:ln w="28575">
              <a:noFill/>
            </a:ln>
          </c:spPr>
          <c:cat>
            <c:strRef>
              <c:f>'FT4 '!$AH$5:$AH$11</c:f>
              <c:strCache>
                <c:ptCount val="5"/>
                <c:pt idx="0">
                  <c:v>Tid 1</c:v>
                </c:pt>
                <c:pt idx="1">
                  <c:v>Tid 2</c:v>
                </c:pt>
                <c:pt idx="2">
                  <c:v>Tid 3</c:v>
                </c:pt>
                <c:pt idx="3">
                  <c:v>Tid 4</c:v>
                </c:pt>
                <c:pt idx="4">
                  <c:v>Tid 5</c:v>
                </c:pt>
              </c:strCache>
            </c:strRef>
          </c:cat>
          <c:val>
            <c:numRef>
              <c:f>'FT4 '!$CA$5:$CA$11</c:f>
              <c:numCache>
                <c:formatCode>General</c:formatCode>
                <c:ptCount val="7"/>
                <c:pt idx="0">
                  <c:v>0</c:v>
                </c:pt>
                <c:pt idx="1">
                  <c:v>0</c:v>
                </c:pt>
                <c:pt idx="2">
                  <c:v>0.27999999999999936</c:v>
                </c:pt>
                <c:pt idx="3">
                  <c:v>-0.21000000000000085</c:v>
                </c:pt>
                <c:pt idx="4">
                  <c:v>0.15000000000000036</c:v>
                </c:pt>
                <c:pt idx="5">
                  <c:v>0</c:v>
                </c:pt>
                <c:pt idx="6">
                  <c:v>0</c:v>
                </c:pt>
              </c:numCache>
            </c:numRef>
          </c:val>
          <c:smooth val="0"/>
          <c:extLst>
            <c:ext xmlns:c16="http://schemas.microsoft.com/office/drawing/2014/chart" uri="{C3380CC4-5D6E-409C-BE32-E72D297353CC}">
              <c16:uniqueId val="{00000011-E253-43C4-AA31-9B36BB7E94C4}"/>
            </c:ext>
          </c:extLst>
        </c:ser>
        <c:ser>
          <c:idx val="18"/>
          <c:order val="18"/>
          <c:tx>
            <c:strRef>
              <c:f>'FT4 '!$CB$3:$CB$4</c:f>
              <c:strCache>
                <c:ptCount val="2"/>
                <c:pt idx="0">
                  <c:v>19</c:v>
                </c:pt>
                <c:pt idx="1">
                  <c:v> 11.2 </c:v>
                </c:pt>
              </c:strCache>
            </c:strRef>
          </c:tx>
          <c:spPr>
            <a:ln w="28575">
              <a:noFill/>
            </a:ln>
          </c:spPr>
          <c:cat>
            <c:strRef>
              <c:f>'FT4 '!$AH$5:$AH$11</c:f>
              <c:strCache>
                <c:ptCount val="5"/>
                <c:pt idx="0">
                  <c:v>Tid 1</c:v>
                </c:pt>
                <c:pt idx="1">
                  <c:v>Tid 2</c:v>
                </c:pt>
                <c:pt idx="2">
                  <c:v>Tid 3</c:v>
                </c:pt>
                <c:pt idx="3">
                  <c:v>Tid 4</c:v>
                </c:pt>
                <c:pt idx="4">
                  <c:v>Tid 5</c:v>
                </c:pt>
              </c:strCache>
            </c:strRef>
          </c:cat>
          <c:val>
            <c:numRef>
              <c:f>'FT4 '!$CB$5:$CB$11</c:f>
              <c:numCache>
                <c:formatCode>General</c:formatCode>
                <c:ptCount val="7"/>
                <c:pt idx="0">
                  <c:v>0</c:v>
                </c:pt>
                <c:pt idx="1">
                  <c:v>0</c:v>
                </c:pt>
                <c:pt idx="2">
                  <c:v>1.1400000000000006</c:v>
                </c:pt>
                <c:pt idx="3">
                  <c:v>-3.9999999999999147E-2</c:v>
                </c:pt>
                <c:pt idx="4">
                  <c:v>0.30000000000000071</c:v>
                </c:pt>
                <c:pt idx="5">
                  <c:v>0</c:v>
                </c:pt>
                <c:pt idx="6">
                  <c:v>0</c:v>
                </c:pt>
              </c:numCache>
            </c:numRef>
          </c:val>
          <c:smooth val="0"/>
          <c:extLst>
            <c:ext xmlns:c16="http://schemas.microsoft.com/office/drawing/2014/chart" uri="{C3380CC4-5D6E-409C-BE32-E72D297353CC}">
              <c16:uniqueId val="{00000012-E253-43C4-AA31-9B36BB7E94C4}"/>
            </c:ext>
          </c:extLst>
        </c:ser>
        <c:ser>
          <c:idx val="19"/>
          <c:order val="19"/>
          <c:tx>
            <c:strRef>
              <c:f>'FT4 '!$CC$3:$CC$4</c:f>
              <c:strCache>
                <c:ptCount val="2"/>
                <c:pt idx="0">
                  <c:v>20</c:v>
                </c:pt>
                <c:pt idx="1">
                  <c:v> 13.9 </c:v>
                </c:pt>
              </c:strCache>
            </c:strRef>
          </c:tx>
          <c:spPr>
            <a:ln w="28575">
              <a:noFill/>
            </a:ln>
          </c:spPr>
          <c:cat>
            <c:strRef>
              <c:f>'FT4 '!$AH$5:$AH$11</c:f>
              <c:strCache>
                <c:ptCount val="5"/>
                <c:pt idx="0">
                  <c:v>Tid 1</c:v>
                </c:pt>
                <c:pt idx="1">
                  <c:v>Tid 2</c:v>
                </c:pt>
                <c:pt idx="2">
                  <c:v>Tid 3</c:v>
                </c:pt>
                <c:pt idx="3">
                  <c:v>Tid 4</c:v>
                </c:pt>
                <c:pt idx="4">
                  <c:v>Tid 5</c:v>
                </c:pt>
              </c:strCache>
            </c:strRef>
          </c:cat>
          <c:val>
            <c:numRef>
              <c:f>'FT4 '!$CC$5:$CC$11</c:f>
              <c:numCache>
                <c:formatCode>General</c:formatCode>
                <c:ptCount val="7"/>
                <c:pt idx="0">
                  <c:v>0</c:v>
                </c:pt>
                <c:pt idx="1">
                  <c:v>0</c:v>
                </c:pt>
                <c:pt idx="2">
                  <c:v>0</c:v>
                </c:pt>
                <c:pt idx="3">
                  <c:v>2.0999999999999996</c:v>
                </c:pt>
                <c:pt idx="4">
                  <c:v>0</c:v>
                </c:pt>
                <c:pt idx="5">
                  <c:v>0</c:v>
                </c:pt>
                <c:pt idx="6">
                  <c:v>0</c:v>
                </c:pt>
              </c:numCache>
            </c:numRef>
          </c:val>
          <c:smooth val="0"/>
          <c:extLst>
            <c:ext xmlns:c16="http://schemas.microsoft.com/office/drawing/2014/chart" uri="{C3380CC4-5D6E-409C-BE32-E72D297353CC}">
              <c16:uniqueId val="{00000013-E253-43C4-AA31-9B36BB7E94C4}"/>
            </c:ext>
          </c:extLst>
        </c:ser>
        <c:ser>
          <c:idx val="20"/>
          <c:order val="20"/>
          <c:tx>
            <c:strRef>
              <c:f>'FT4 '!$CD$3:$CD$4</c:f>
              <c:strCache>
                <c:ptCount val="2"/>
                <c:pt idx="0">
                  <c:v>TEa</c:v>
                </c:pt>
              </c:strCache>
            </c:strRef>
          </c:tx>
          <c:spPr>
            <a:ln w="28575">
              <a:solidFill>
                <a:schemeClr val="accent2">
                  <a:lumMod val="60000"/>
                  <a:lumOff val="40000"/>
                </a:schemeClr>
              </a:solidFill>
            </a:ln>
          </c:spPr>
          <c:marker>
            <c:symbol val="none"/>
          </c:marker>
          <c:cat>
            <c:strRef>
              <c:f>'FT4 '!$AH$5:$AH$11</c:f>
              <c:strCache>
                <c:ptCount val="5"/>
                <c:pt idx="0">
                  <c:v>Tid 1</c:v>
                </c:pt>
                <c:pt idx="1">
                  <c:v>Tid 2</c:v>
                </c:pt>
                <c:pt idx="2">
                  <c:v>Tid 3</c:v>
                </c:pt>
                <c:pt idx="3">
                  <c:v>Tid 4</c:v>
                </c:pt>
                <c:pt idx="4">
                  <c:v>Tid 5</c:v>
                </c:pt>
              </c:strCache>
            </c:strRef>
          </c:cat>
          <c:val>
            <c:numRef>
              <c:f>'FT4 '!$CD$5:$CD$11</c:f>
              <c:numCache>
                <c:formatCode>_ * #\ ##0.00_ ;_ * \-#\ ##0.00_ ;_ * "-"??_ ;_ @_ </c:formatCode>
                <c:ptCount val="7"/>
                <c:pt idx="0">
                  <c:v>1.5332849999999998</c:v>
                </c:pt>
                <c:pt idx="1">
                  <c:v>1.5332849999999998</c:v>
                </c:pt>
                <c:pt idx="2">
                  <c:v>1.5332849999999998</c:v>
                </c:pt>
                <c:pt idx="3">
                  <c:v>1.5332849999999998</c:v>
                </c:pt>
                <c:pt idx="4">
                  <c:v>1.5332849999999998</c:v>
                </c:pt>
                <c:pt idx="5">
                  <c:v>0</c:v>
                </c:pt>
                <c:pt idx="6">
                  <c:v>0</c:v>
                </c:pt>
              </c:numCache>
            </c:numRef>
          </c:val>
          <c:smooth val="0"/>
          <c:extLst>
            <c:ext xmlns:c16="http://schemas.microsoft.com/office/drawing/2014/chart" uri="{C3380CC4-5D6E-409C-BE32-E72D297353CC}">
              <c16:uniqueId val="{00000014-E253-43C4-AA31-9B36BB7E94C4}"/>
            </c:ext>
          </c:extLst>
        </c:ser>
        <c:ser>
          <c:idx val="21"/>
          <c:order val="21"/>
          <c:tx>
            <c:strRef>
              <c:f>'FT4 '!$CE$3:$CE$4</c:f>
              <c:strCache>
                <c:ptCount val="2"/>
                <c:pt idx="0">
                  <c:v>B</c:v>
                </c:pt>
              </c:strCache>
            </c:strRef>
          </c:tx>
          <c:spPr>
            <a:ln w="28575">
              <a:solidFill>
                <a:schemeClr val="accent1"/>
              </a:solidFill>
            </a:ln>
          </c:spPr>
          <c:marker>
            <c:symbol val="none"/>
          </c:marker>
          <c:cat>
            <c:strRef>
              <c:f>'FT4 '!$AH$5:$AH$11</c:f>
              <c:strCache>
                <c:ptCount val="5"/>
                <c:pt idx="0">
                  <c:v>Tid 1</c:v>
                </c:pt>
                <c:pt idx="1">
                  <c:v>Tid 2</c:v>
                </c:pt>
                <c:pt idx="2">
                  <c:v>Tid 3</c:v>
                </c:pt>
                <c:pt idx="3">
                  <c:v>Tid 4</c:v>
                </c:pt>
                <c:pt idx="4">
                  <c:v>Tid 5</c:v>
                </c:pt>
              </c:strCache>
            </c:strRef>
          </c:cat>
          <c:val>
            <c:numRef>
              <c:f>'FT4 '!$CE$5:$CE$11</c:f>
              <c:numCache>
                <c:formatCode>_ * #\ ##0.00_ ;_ * \-#\ ##0.00_ ;_ * "-"??_ ;_ @_ </c:formatCode>
                <c:ptCount val="7"/>
                <c:pt idx="0">
                  <c:v>0.69456499999999977</c:v>
                </c:pt>
                <c:pt idx="1">
                  <c:v>0.69456499999999977</c:v>
                </c:pt>
                <c:pt idx="2">
                  <c:v>0.69456499999999977</c:v>
                </c:pt>
                <c:pt idx="3">
                  <c:v>0.69456499999999977</c:v>
                </c:pt>
                <c:pt idx="4">
                  <c:v>0.69456499999999977</c:v>
                </c:pt>
                <c:pt idx="5">
                  <c:v>0</c:v>
                </c:pt>
                <c:pt idx="6">
                  <c:v>0</c:v>
                </c:pt>
              </c:numCache>
            </c:numRef>
          </c:val>
          <c:smooth val="0"/>
          <c:extLst>
            <c:ext xmlns:c16="http://schemas.microsoft.com/office/drawing/2014/chart" uri="{C3380CC4-5D6E-409C-BE32-E72D297353CC}">
              <c16:uniqueId val="{00000015-E253-43C4-AA31-9B36BB7E94C4}"/>
            </c:ext>
          </c:extLst>
        </c:ser>
        <c:ser>
          <c:idx val="22"/>
          <c:order val="22"/>
          <c:tx>
            <c:strRef>
              <c:f>'FT4 '!$CF$3:$CF$4</c:f>
              <c:strCache>
                <c:ptCount val="2"/>
                <c:pt idx="0">
                  <c:v>-B</c:v>
                </c:pt>
              </c:strCache>
            </c:strRef>
          </c:tx>
          <c:spPr>
            <a:ln w="28575">
              <a:solidFill>
                <a:srgbClr val="4F81BD"/>
              </a:solidFill>
            </a:ln>
          </c:spPr>
          <c:marker>
            <c:symbol val="none"/>
          </c:marker>
          <c:cat>
            <c:strRef>
              <c:f>'FT4 '!$AH$5:$AH$11</c:f>
              <c:strCache>
                <c:ptCount val="5"/>
                <c:pt idx="0">
                  <c:v>Tid 1</c:v>
                </c:pt>
                <c:pt idx="1">
                  <c:v>Tid 2</c:v>
                </c:pt>
                <c:pt idx="2">
                  <c:v>Tid 3</c:v>
                </c:pt>
                <c:pt idx="3">
                  <c:v>Tid 4</c:v>
                </c:pt>
                <c:pt idx="4">
                  <c:v>Tid 5</c:v>
                </c:pt>
              </c:strCache>
            </c:strRef>
          </c:cat>
          <c:val>
            <c:numRef>
              <c:f>'FT4 '!$CF$5:$CF$11</c:f>
              <c:numCache>
                <c:formatCode>_ * #\ ##0.00_ ;_ * \-#\ ##0.00_ ;_ * "-"??_ ;_ @_ </c:formatCode>
                <c:ptCount val="7"/>
                <c:pt idx="0">
                  <c:v>-0.69456499999999977</c:v>
                </c:pt>
                <c:pt idx="1">
                  <c:v>-0.69456499999999977</c:v>
                </c:pt>
                <c:pt idx="2">
                  <c:v>-0.69456499999999977</c:v>
                </c:pt>
                <c:pt idx="3">
                  <c:v>-0.69456499999999977</c:v>
                </c:pt>
                <c:pt idx="4">
                  <c:v>-0.69456499999999977</c:v>
                </c:pt>
                <c:pt idx="5">
                  <c:v>0</c:v>
                </c:pt>
                <c:pt idx="6">
                  <c:v>0</c:v>
                </c:pt>
              </c:numCache>
            </c:numRef>
          </c:val>
          <c:smooth val="0"/>
          <c:extLst>
            <c:ext xmlns:c16="http://schemas.microsoft.com/office/drawing/2014/chart" uri="{C3380CC4-5D6E-409C-BE32-E72D297353CC}">
              <c16:uniqueId val="{00000016-E253-43C4-AA31-9B36BB7E94C4}"/>
            </c:ext>
          </c:extLst>
        </c:ser>
        <c:ser>
          <c:idx val="23"/>
          <c:order val="23"/>
          <c:tx>
            <c:strRef>
              <c:f>'FT4 '!$CG$3:$CG$4</c:f>
              <c:strCache>
                <c:ptCount val="2"/>
                <c:pt idx="0">
                  <c:v>-TEa</c:v>
                </c:pt>
              </c:strCache>
            </c:strRef>
          </c:tx>
          <c:spPr>
            <a:ln w="28575">
              <a:solidFill>
                <a:srgbClr val="C0504D">
                  <a:lumMod val="60000"/>
                  <a:lumOff val="40000"/>
                </a:srgbClr>
              </a:solidFill>
            </a:ln>
          </c:spPr>
          <c:marker>
            <c:symbol val="none"/>
          </c:marker>
          <c:cat>
            <c:strRef>
              <c:f>'FT4 '!$AH$5:$AH$11</c:f>
              <c:strCache>
                <c:ptCount val="5"/>
                <c:pt idx="0">
                  <c:v>Tid 1</c:v>
                </c:pt>
                <c:pt idx="1">
                  <c:v>Tid 2</c:v>
                </c:pt>
                <c:pt idx="2">
                  <c:v>Tid 3</c:v>
                </c:pt>
                <c:pt idx="3">
                  <c:v>Tid 4</c:v>
                </c:pt>
                <c:pt idx="4">
                  <c:v>Tid 5</c:v>
                </c:pt>
              </c:strCache>
            </c:strRef>
          </c:cat>
          <c:val>
            <c:numRef>
              <c:f>'FT4 '!$CG$5:$CG$11</c:f>
              <c:numCache>
                <c:formatCode>_ * #\ ##0.00_ ;_ * \-#\ ##0.00_ ;_ * "-"??_ ;_ @_ </c:formatCode>
                <c:ptCount val="7"/>
                <c:pt idx="0">
                  <c:v>-1.5332849999999998</c:v>
                </c:pt>
                <c:pt idx="1">
                  <c:v>-1.5332849999999998</c:v>
                </c:pt>
                <c:pt idx="2">
                  <c:v>-1.5332849999999998</c:v>
                </c:pt>
                <c:pt idx="3">
                  <c:v>-1.5332849999999998</c:v>
                </c:pt>
                <c:pt idx="4">
                  <c:v>-1.5332849999999998</c:v>
                </c:pt>
                <c:pt idx="5">
                  <c:v>0</c:v>
                </c:pt>
                <c:pt idx="6">
                  <c:v>0</c:v>
                </c:pt>
              </c:numCache>
            </c:numRef>
          </c:val>
          <c:smooth val="0"/>
          <c:extLst>
            <c:ext xmlns:c16="http://schemas.microsoft.com/office/drawing/2014/chart" uri="{C3380CC4-5D6E-409C-BE32-E72D297353CC}">
              <c16:uniqueId val="{00000017-E253-43C4-AA31-9B36BB7E94C4}"/>
            </c:ext>
          </c:extLst>
        </c:ser>
        <c:ser>
          <c:idx val="24"/>
          <c:order val="24"/>
          <c:tx>
            <c:strRef>
              <c:f>'FT4 '!$CH$3:$CH$4</c:f>
              <c:strCache>
                <c:ptCount val="2"/>
                <c:pt idx="0">
                  <c:v>M</c:v>
                </c:pt>
              </c:strCache>
            </c:strRef>
          </c:tx>
          <c:spPr>
            <a:ln w="28575">
              <a:noFill/>
            </a:ln>
          </c:spPr>
          <c:marker>
            <c:symbol val="none"/>
          </c:marker>
          <c:errBars>
            <c:errDir val="y"/>
            <c:errBarType val="both"/>
            <c:errValType val="cust"/>
            <c:noEndCap val="0"/>
            <c:plus>
              <c:numRef>
                <c:f>'FT4 '!$CI$5:$CI$11</c:f>
                <c:numCache>
                  <c:formatCode>General</c:formatCode>
                  <c:ptCount val="7"/>
                  <c:pt idx="0">
                    <c:v>0.26662720085767694</c:v>
                  </c:pt>
                  <c:pt idx="1">
                    <c:v>0.31757696737774571</c:v>
                  </c:pt>
                  <c:pt idx="2">
                    <c:v>0.5306810678198064</c:v>
                  </c:pt>
                  <c:pt idx="3">
                    <c:v>0.49153153127524035</c:v>
                  </c:pt>
                  <c:pt idx="4">
                    <c:v>0.42226127267290903</c:v>
                  </c:pt>
                  <c:pt idx="5">
                    <c:v>0</c:v>
                  </c:pt>
                  <c:pt idx="6">
                    <c:v>0</c:v>
                  </c:pt>
                </c:numCache>
              </c:numRef>
            </c:plus>
            <c:minus>
              <c:numRef>
                <c:f>'FT4 '!$CI$5:$CI$11</c:f>
                <c:numCache>
                  <c:formatCode>General</c:formatCode>
                  <c:ptCount val="7"/>
                  <c:pt idx="0">
                    <c:v>0.26662720085767694</c:v>
                  </c:pt>
                  <c:pt idx="1">
                    <c:v>0.31757696737774571</c:v>
                  </c:pt>
                  <c:pt idx="2">
                    <c:v>0.5306810678198064</c:v>
                  </c:pt>
                  <c:pt idx="3">
                    <c:v>0.49153153127524035</c:v>
                  </c:pt>
                  <c:pt idx="4">
                    <c:v>0.42226127267290903</c:v>
                  </c:pt>
                  <c:pt idx="5">
                    <c:v>0</c:v>
                  </c:pt>
                  <c:pt idx="6">
                    <c:v>0</c:v>
                  </c:pt>
                </c:numCache>
              </c:numRef>
            </c:minus>
            <c:spPr>
              <a:ln w="254000">
                <a:solidFill>
                  <a:sysClr val="windowText" lastClr="000000">
                    <a:alpha val="19000"/>
                  </a:sysClr>
                </a:solidFill>
              </a:ln>
            </c:spPr>
          </c:errBars>
          <c:cat>
            <c:strRef>
              <c:f>'FT4 '!$AH$5:$AH$11</c:f>
              <c:strCache>
                <c:ptCount val="5"/>
                <c:pt idx="0">
                  <c:v>Tid 1</c:v>
                </c:pt>
                <c:pt idx="1">
                  <c:v>Tid 2</c:v>
                </c:pt>
                <c:pt idx="2">
                  <c:v>Tid 3</c:v>
                </c:pt>
                <c:pt idx="3">
                  <c:v>Tid 4</c:v>
                </c:pt>
                <c:pt idx="4">
                  <c:v>Tid 5</c:v>
                </c:pt>
              </c:strCache>
            </c:strRef>
          </c:cat>
          <c:val>
            <c:numRef>
              <c:f>'FT4 '!$CH$5:$CH$11</c:f>
              <c:numCache>
                <c:formatCode>General</c:formatCode>
                <c:ptCount val="7"/>
                <c:pt idx="0">
                  <c:v>-7.0000000000000159E-2</c:v>
                </c:pt>
                <c:pt idx="1">
                  <c:v>-1.2307692307692592E-2</c:v>
                </c:pt>
                <c:pt idx="2">
                  <c:v>0.14812500000000006</c:v>
                </c:pt>
                <c:pt idx="3">
                  <c:v>0.97499999999999987</c:v>
                </c:pt>
                <c:pt idx="4">
                  <c:v>0.66500000000000037</c:v>
                </c:pt>
                <c:pt idx="5">
                  <c:v>0</c:v>
                </c:pt>
                <c:pt idx="6">
                  <c:v>0</c:v>
                </c:pt>
              </c:numCache>
            </c:numRef>
          </c:val>
          <c:smooth val="0"/>
          <c:extLst>
            <c:ext xmlns:c16="http://schemas.microsoft.com/office/drawing/2014/chart" uri="{C3380CC4-5D6E-409C-BE32-E72D297353CC}">
              <c16:uniqueId val="{00000018-E253-43C4-AA31-9B36BB7E94C4}"/>
            </c:ext>
          </c:extLst>
        </c:ser>
        <c:dLbls>
          <c:showLegendKey val="0"/>
          <c:showVal val="0"/>
          <c:showCatName val="0"/>
          <c:showSerName val="0"/>
          <c:showPercent val="0"/>
          <c:showBubbleSize val="0"/>
        </c:dLbls>
        <c:marker val="1"/>
        <c:smooth val="0"/>
        <c:axId val="169791488"/>
        <c:axId val="169793024"/>
      </c:lineChart>
      <c:catAx>
        <c:axId val="169791488"/>
        <c:scaling>
          <c:orientation val="minMax"/>
        </c:scaling>
        <c:delete val="0"/>
        <c:axPos val="b"/>
        <c:numFmt formatCode="General" sourceLinked="1"/>
        <c:majorTickMark val="out"/>
        <c:minorTickMark val="none"/>
        <c:tickLblPos val="low"/>
        <c:txPr>
          <a:bodyPr/>
          <a:lstStyle/>
          <a:p>
            <a:pPr>
              <a:defRPr sz="1600"/>
            </a:pPr>
            <a:endParaRPr lang="nb-NO"/>
          </a:p>
        </c:txPr>
        <c:crossAx val="169793024"/>
        <c:crosses val="autoZero"/>
        <c:auto val="1"/>
        <c:lblAlgn val="ctr"/>
        <c:lblOffset val="100"/>
        <c:noMultiLvlLbl val="0"/>
      </c:catAx>
      <c:valAx>
        <c:axId val="169793024"/>
        <c:scaling>
          <c:orientation val="minMax"/>
        </c:scaling>
        <c:delete val="0"/>
        <c:axPos val="l"/>
        <c:majorGridlines/>
        <c:numFmt formatCode="General" sourceLinked="1"/>
        <c:majorTickMark val="out"/>
        <c:minorTickMark val="none"/>
        <c:tickLblPos val="nextTo"/>
        <c:txPr>
          <a:bodyPr/>
          <a:lstStyle/>
          <a:p>
            <a:pPr>
              <a:defRPr sz="1800"/>
            </a:pPr>
            <a:endParaRPr lang="nb-NO"/>
          </a:p>
        </c:txPr>
        <c:crossAx val="169791488"/>
        <c:crosses val="autoZero"/>
        <c:crossBetween val="between"/>
      </c:valAx>
    </c:plotArea>
    <c:plotVisOnly val="1"/>
    <c:dispBlanksAs val="gap"/>
    <c:showDLblsOverMax val="0"/>
  </c:chart>
  <c:printSettings>
    <c:headerFooter/>
    <c:pageMargins b="0.78740157499999996" l="0.70000000000000051" r="0.70000000000000051" t="0.78740157499999996" header="0.30000000000000027" footer="0.30000000000000027"/>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nb-NO"/>
              <a:t>Relative avvik</a:t>
            </a:r>
          </a:p>
        </c:rich>
      </c:tx>
      <c:overlay val="1"/>
    </c:title>
    <c:autoTitleDeleted val="0"/>
    <c:plotArea>
      <c:layout>
        <c:manualLayout>
          <c:layoutTarget val="inner"/>
          <c:xMode val="edge"/>
          <c:yMode val="edge"/>
          <c:x val="8.866932269454636E-2"/>
          <c:y val="6.5811308484145528E-2"/>
          <c:w val="0.71382409193047658"/>
          <c:h val="0.87463280593544213"/>
        </c:manualLayout>
      </c:layout>
      <c:lineChart>
        <c:grouping val="standard"/>
        <c:varyColors val="0"/>
        <c:ser>
          <c:idx val="0"/>
          <c:order val="0"/>
          <c:tx>
            <c:strRef>
              <c:f>Ferritin!$AI$3:$AI$4</c:f>
              <c:strCache>
                <c:ptCount val="2"/>
                <c:pt idx="0">
                  <c:v>1</c:v>
                </c:pt>
                <c:pt idx="1">
                  <c:v> 49.0 </c:v>
                </c:pt>
              </c:strCache>
            </c:strRef>
          </c:tx>
          <c:spPr>
            <a:ln>
              <a:noFill/>
            </a:ln>
          </c:spPr>
          <c:cat>
            <c:strRef>
              <c:f>Ferritin!$AH$5:$AH$11</c:f>
              <c:strCache>
                <c:ptCount val="5"/>
                <c:pt idx="0">
                  <c:v>Tid 1</c:v>
                </c:pt>
                <c:pt idx="1">
                  <c:v>Tid 2</c:v>
                </c:pt>
                <c:pt idx="2">
                  <c:v>Tid 3</c:v>
                </c:pt>
                <c:pt idx="3">
                  <c:v>Tid 4</c:v>
                </c:pt>
                <c:pt idx="4">
                  <c:v>Tid 5</c:v>
                </c:pt>
              </c:strCache>
            </c:strRef>
          </c:cat>
          <c:val>
            <c:numRef>
              <c:f>Ferritin!$AI$5:$AI$11</c:f>
              <c:numCache>
                <c:formatCode>0%</c:formatCode>
                <c:ptCount val="7"/>
                <c:pt idx="0">
                  <c:v>5.9183673469387799E-2</c:v>
                </c:pt>
                <c:pt idx="1">
                  <c:v>8.9795918367346905E-2</c:v>
                </c:pt>
                <c:pt idx="2">
                  <c:v>0.14081632653061216</c:v>
                </c:pt>
                <c:pt idx="3">
                  <c:v>0.12244897959183665</c:v>
                </c:pt>
                <c:pt idx="4">
                  <c:v>0</c:v>
                </c:pt>
                <c:pt idx="5">
                  <c:v>0</c:v>
                </c:pt>
                <c:pt idx="6">
                  <c:v>0</c:v>
                </c:pt>
              </c:numCache>
            </c:numRef>
          </c:val>
          <c:smooth val="0"/>
          <c:extLst>
            <c:ext xmlns:c16="http://schemas.microsoft.com/office/drawing/2014/chart" uri="{C3380CC4-5D6E-409C-BE32-E72D297353CC}">
              <c16:uniqueId val="{00000000-B350-4324-A14E-50A17F894E81}"/>
            </c:ext>
          </c:extLst>
        </c:ser>
        <c:ser>
          <c:idx val="1"/>
          <c:order val="1"/>
          <c:tx>
            <c:strRef>
              <c:f>Ferritin!$AJ$3:$AJ$4</c:f>
              <c:strCache>
                <c:ptCount val="2"/>
                <c:pt idx="0">
                  <c:v>2</c:v>
                </c:pt>
                <c:pt idx="1">
                  <c:v> 41.0 </c:v>
                </c:pt>
              </c:strCache>
            </c:strRef>
          </c:tx>
          <c:spPr>
            <a:ln>
              <a:noFill/>
            </a:ln>
          </c:spPr>
          <c:cat>
            <c:strRef>
              <c:f>Ferritin!$AH$5:$AH$11</c:f>
              <c:strCache>
                <c:ptCount val="5"/>
                <c:pt idx="0">
                  <c:v>Tid 1</c:v>
                </c:pt>
                <c:pt idx="1">
                  <c:v>Tid 2</c:v>
                </c:pt>
                <c:pt idx="2">
                  <c:v>Tid 3</c:v>
                </c:pt>
                <c:pt idx="3">
                  <c:v>Tid 4</c:v>
                </c:pt>
                <c:pt idx="4">
                  <c:v>Tid 5</c:v>
                </c:pt>
              </c:strCache>
            </c:strRef>
          </c:cat>
          <c:val>
            <c:numRef>
              <c:f>Ferritin!$AJ$5:$AJ$11</c:f>
              <c:numCache>
                <c:formatCode>0%</c:formatCode>
                <c:ptCount val="7"/>
                <c:pt idx="0">
                  <c:v>1.7073170731707332E-2</c:v>
                </c:pt>
                <c:pt idx="1">
                  <c:v>3.4146341463414664E-2</c:v>
                </c:pt>
                <c:pt idx="2">
                  <c:v>-2.4390243902439046E-3</c:v>
                </c:pt>
                <c:pt idx="3">
                  <c:v>-1.9512195121951126E-2</c:v>
                </c:pt>
                <c:pt idx="4">
                  <c:v>-1.9512195121951126E-2</c:v>
                </c:pt>
                <c:pt idx="5">
                  <c:v>0</c:v>
                </c:pt>
                <c:pt idx="6">
                  <c:v>0</c:v>
                </c:pt>
              </c:numCache>
            </c:numRef>
          </c:val>
          <c:smooth val="0"/>
          <c:extLst>
            <c:ext xmlns:c16="http://schemas.microsoft.com/office/drawing/2014/chart" uri="{C3380CC4-5D6E-409C-BE32-E72D297353CC}">
              <c16:uniqueId val="{00000001-B350-4324-A14E-50A17F894E81}"/>
            </c:ext>
          </c:extLst>
        </c:ser>
        <c:ser>
          <c:idx val="2"/>
          <c:order val="2"/>
          <c:tx>
            <c:strRef>
              <c:f>Ferritin!$AK$3:$AK$4</c:f>
              <c:strCache>
                <c:ptCount val="2"/>
                <c:pt idx="0">
                  <c:v>3</c:v>
                </c:pt>
                <c:pt idx="1">
                  <c:v> 95.0 </c:v>
                </c:pt>
              </c:strCache>
            </c:strRef>
          </c:tx>
          <c:spPr>
            <a:ln>
              <a:noFill/>
            </a:ln>
          </c:spPr>
          <c:cat>
            <c:strRef>
              <c:f>Ferritin!$AH$5:$AH$11</c:f>
              <c:strCache>
                <c:ptCount val="5"/>
                <c:pt idx="0">
                  <c:v>Tid 1</c:v>
                </c:pt>
                <c:pt idx="1">
                  <c:v>Tid 2</c:v>
                </c:pt>
                <c:pt idx="2">
                  <c:v>Tid 3</c:v>
                </c:pt>
                <c:pt idx="3">
                  <c:v>Tid 4</c:v>
                </c:pt>
                <c:pt idx="4">
                  <c:v>Tid 5</c:v>
                </c:pt>
              </c:strCache>
            </c:strRef>
          </c:cat>
          <c:val>
            <c:numRef>
              <c:f>Ferritin!$AK$5:$AK$11</c:f>
              <c:numCache>
                <c:formatCode>0%</c:formatCode>
                <c:ptCount val="7"/>
                <c:pt idx="0">
                  <c:v>8.5263157894736707E-2</c:v>
                </c:pt>
                <c:pt idx="1">
                  <c:v>7.5789473684210629E-2</c:v>
                </c:pt>
                <c:pt idx="2">
                  <c:v>7.4736842105262991E-2</c:v>
                </c:pt>
                <c:pt idx="3">
                  <c:v>0.11578947368421044</c:v>
                </c:pt>
                <c:pt idx="4">
                  <c:v>2.5263157894736876E-2</c:v>
                </c:pt>
                <c:pt idx="5">
                  <c:v>0</c:v>
                </c:pt>
                <c:pt idx="6">
                  <c:v>0</c:v>
                </c:pt>
              </c:numCache>
            </c:numRef>
          </c:val>
          <c:smooth val="0"/>
          <c:extLst>
            <c:ext xmlns:c16="http://schemas.microsoft.com/office/drawing/2014/chart" uri="{C3380CC4-5D6E-409C-BE32-E72D297353CC}">
              <c16:uniqueId val="{00000002-B350-4324-A14E-50A17F894E81}"/>
            </c:ext>
          </c:extLst>
        </c:ser>
        <c:ser>
          <c:idx val="3"/>
          <c:order val="3"/>
          <c:tx>
            <c:strRef>
              <c:f>Ferritin!$AL$3:$AL$4</c:f>
              <c:strCache>
                <c:ptCount val="2"/>
                <c:pt idx="0">
                  <c:v>4</c:v>
                </c:pt>
                <c:pt idx="1">
                  <c:v> 147.0 </c:v>
                </c:pt>
              </c:strCache>
            </c:strRef>
          </c:tx>
          <c:spPr>
            <a:ln>
              <a:noFill/>
            </a:ln>
          </c:spPr>
          <c:cat>
            <c:strRef>
              <c:f>Ferritin!$AH$5:$AH$11</c:f>
              <c:strCache>
                <c:ptCount val="5"/>
                <c:pt idx="0">
                  <c:v>Tid 1</c:v>
                </c:pt>
                <c:pt idx="1">
                  <c:v>Tid 2</c:v>
                </c:pt>
                <c:pt idx="2">
                  <c:v>Tid 3</c:v>
                </c:pt>
                <c:pt idx="3">
                  <c:v>Tid 4</c:v>
                </c:pt>
                <c:pt idx="4">
                  <c:v>Tid 5</c:v>
                </c:pt>
              </c:strCache>
            </c:strRef>
          </c:cat>
          <c:val>
            <c:numRef>
              <c:f>Ferritin!$AL$5:$AL$11</c:f>
              <c:numCache>
                <c:formatCode>0%</c:formatCode>
                <c:ptCount val="7"/>
                <c:pt idx="0">
                  <c:v>1.4285714285714235E-2</c:v>
                </c:pt>
                <c:pt idx="1">
                  <c:v>4.6258503401360729E-2</c:v>
                </c:pt>
                <c:pt idx="2">
                  <c:v>1.4965986394557707E-2</c:v>
                </c:pt>
                <c:pt idx="3">
                  <c:v>-7.6190476190476142E-2</c:v>
                </c:pt>
                <c:pt idx="4">
                  <c:v>-3.6734693877551017E-2</c:v>
                </c:pt>
                <c:pt idx="5">
                  <c:v>0</c:v>
                </c:pt>
                <c:pt idx="6">
                  <c:v>0</c:v>
                </c:pt>
              </c:numCache>
            </c:numRef>
          </c:val>
          <c:smooth val="0"/>
          <c:extLst>
            <c:ext xmlns:c16="http://schemas.microsoft.com/office/drawing/2014/chart" uri="{C3380CC4-5D6E-409C-BE32-E72D297353CC}">
              <c16:uniqueId val="{00000003-B350-4324-A14E-50A17F894E81}"/>
            </c:ext>
          </c:extLst>
        </c:ser>
        <c:ser>
          <c:idx val="4"/>
          <c:order val="4"/>
          <c:tx>
            <c:strRef>
              <c:f>Ferritin!$AM$3:$AM$4</c:f>
              <c:strCache>
                <c:ptCount val="2"/>
                <c:pt idx="0">
                  <c:v>5</c:v>
                </c:pt>
                <c:pt idx="1">
                  <c:v> 60.7 </c:v>
                </c:pt>
              </c:strCache>
            </c:strRef>
          </c:tx>
          <c:spPr>
            <a:ln>
              <a:noFill/>
            </a:ln>
          </c:spPr>
          <c:cat>
            <c:strRef>
              <c:f>Ferritin!$AH$5:$AH$11</c:f>
              <c:strCache>
                <c:ptCount val="5"/>
                <c:pt idx="0">
                  <c:v>Tid 1</c:v>
                </c:pt>
                <c:pt idx="1">
                  <c:v>Tid 2</c:v>
                </c:pt>
                <c:pt idx="2">
                  <c:v>Tid 3</c:v>
                </c:pt>
                <c:pt idx="3">
                  <c:v>Tid 4</c:v>
                </c:pt>
                <c:pt idx="4">
                  <c:v>Tid 5</c:v>
                </c:pt>
              </c:strCache>
            </c:strRef>
          </c:cat>
          <c:val>
            <c:numRef>
              <c:f>Ferritin!$AM$5:$AM$11</c:f>
              <c:numCache>
                <c:formatCode>0%</c:formatCode>
                <c:ptCount val="7"/>
                <c:pt idx="0">
                  <c:v>8.237232289950569E-2</c:v>
                </c:pt>
                <c:pt idx="1">
                  <c:v>7.9077429983525516E-2</c:v>
                </c:pt>
                <c:pt idx="2">
                  <c:v>8.8962108731466039E-2</c:v>
                </c:pt>
                <c:pt idx="3">
                  <c:v>1.6474464579900872E-3</c:v>
                </c:pt>
                <c:pt idx="4">
                  <c:v>9.8846787479407006E-2</c:v>
                </c:pt>
                <c:pt idx="5">
                  <c:v>0</c:v>
                </c:pt>
                <c:pt idx="6">
                  <c:v>0</c:v>
                </c:pt>
              </c:numCache>
            </c:numRef>
          </c:val>
          <c:smooth val="0"/>
          <c:extLst>
            <c:ext xmlns:c16="http://schemas.microsoft.com/office/drawing/2014/chart" uri="{C3380CC4-5D6E-409C-BE32-E72D297353CC}">
              <c16:uniqueId val="{00000004-B350-4324-A14E-50A17F894E81}"/>
            </c:ext>
          </c:extLst>
        </c:ser>
        <c:ser>
          <c:idx val="5"/>
          <c:order val="5"/>
          <c:tx>
            <c:strRef>
              <c:f>Ferritin!$AN$3:$AN$4</c:f>
              <c:strCache>
                <c:ptCount val="2"/>
                <c:pt idx="0">
                  <c:v>6</c:v>
                </c:pt>
                <c:pt idx="1">
                  <c:v> 41.3 </c:v>
                </c:pt>
              </c:strCache>
            </c:strRef>
          </c:tx>
          <c:spPr>
            <a:ln>
              <a:noFill/>
            </a:ln>
          </c:spPr>
          <c:cat>
            <c:strRef>
              <c:f>Ferritin!$AH$5:$AH$11</c:f>
              <c:strCache>
                <c:ptCount val="5"/>
                <c:pt idx="0">
                  <c:v>Tid 1</c:v>
                </c:pt>
                <c:pt idx="1">
                  <c:v>Tid 2</c:v>
                </c:pt>
                <c:pt idx="2">
                  <c:v>Tid 3</c:v>
                </c:pt>
                <c:pt idx="3">
                  <c:v>Tid 4</c:v>
                </c:pt>
                <c:pt idx="4">
                  <c:v>Tid 5</c:v>
                </c:pt>
              </c:strCache>
            </c:strRef>
          </c:cat>
          <c:val>
            <c:numRef>
              <c:f>Ferritin!$AN$5:$AN$11</c:f>
              <c:numCache>
                <c:formatCode>0%</c:formatCode>
                <c:ptCount val="7"/>
                <c:pt idx="0">
                  <c:v>4.6004842615012143E-2</c:v>
                </c:pt>
                <c:pt idx="1">
                  <c:v>6.7796610169491567E-2</c:v>
                </c:pt>
                <c:pt idx="2">
                  <c:v>0.10653753026634405</c:v>
                </c:pt>
                <c:pt idx="3">
                  <c:v>4.6004842615012143E-2</c:v>
                </c:pt>
                <c:pt idx="4">
                  <c:v>7.0217917675544861E-2</c:v>
                </c:pt>
                <c:pt idx="5">
                  <c:v>0</c:v>
                </c:pt>
                <c:pt idx="6">
                  <c:v>0</c:v>
                </c:pt>
              </c:numCache>
            </c:numRef>
          </c:val>
          <c:smooth val="0"/>
          <c:extLst>
            <c:ext xmlns:c16="http://schemas.microsoft.com/office/drawing/2014/chart" uri="{C3380CC4-5D6E-409C-BE32-E72D297353CC}">
              <c16:uniqueId val="{00000005-B350-4324-A14E-50A17F894E81}"/>
            </c:ext>
          </c:extLst>
        </c:ser>
        <c:ser>
          <c:idx val="6"/>
          <c:order val="6"/>
          <c:tx>
            <c:strRef>
              <c:f>Ferritin!$AO$3:$AO$4</c:f>
              <c:strCache>
                <c:ptCount val="2"/>
                <c:pt idx="0">
                  <c:v>7</c:v>
                </c:pt>
                <c:pt idx="1">
                  <c:v> 204.8 </c:v>
                </c:pt>
              </c:strCache>
            </c:strRef>
          </c:tx>
          <c:spPr>
            <a:ln>
              <a:noFill/>
            </a:ln>
          </c:spPr>
          <c:cat>
            <c:strRef>
              <c:f>Ferritin!$AH$5:$AH$11</c:f>
              <c:strCache>
                <c:ptCount val="5"/>
                <c:pt idx="0">
                  <c:v>Tid 1</c:v>
                </c:pt>
                <c:pt idx="1">
                  <c:v>Tid 2</c:v>
                </c:pt>
                <c:pt idx="2">
                  <c:v>Tid 3</c:v>
                </c:pt>
                <c:pt idx="3">
                  <c:v>Tid 4</c:v>
                </c:pt>
                <c:pt idx="4">
                  <c:v>Tid 5</c:v>
                </c:pt>
              </c:strCache>
            </c:strRef>
          </c:cat>
          <c:val>
            <c:numRef>
              <c:f>Ferritin!$AO$5:$AO$11</c:f>
              <c:numCache>
                <c:formatCode>0%</c:formatCode>
                <c:ptCount val="7"/>
                <c:pt idx="0">
                  <c:v>2.9296875E-3</c:v>
                </c:pt>
                <c:pt idx="1">
                  <c:v>-4.8828125000011102E-4</c:v>
                </c:pt>
                <c:pt idx="2">
                  <c:v>-1.0253906250000111E-2</c:v>
                </c:pt>
                <c:pt idx="3">
                  <c:v>-1.3183593750000111E-2</c:v>
                </c:pt>
                <c:pt idx="4">
                  <c:v>4.8828125E-4</c:v>
                </c:pt>
                <c:pt idx="5">
                  <c:v>0</c:v>
                </c:pt>
                <c:pt idx="6">
                  <c:v>0</c:v>
                </c:pt>
              </c:numCache>
            </c:numRef>
          </c:val>
          <c:smooth val="0"/>
          <c:extLst>
            <c:ext xmlns:c16="http://schemas.microsoft.com/office/drawing/2014/chart" uri="{C3380CC4-5D6E-409C-BE32-E72D297353CC}">
              <c16:uniqueId val="{00000006-B350-4324-A14E-50A17F894E81}"/>
            </c:ext>
          </c:extLst>
        </c:ser>
        <c:ser>
          <c:idx val="7"/>
          <c:order val="7"/>
          <c:tx>
            <c:strRef>
              <c:f>Ferritin!$AP$3:$AP$4</c:f>
              <c:strCache>
                <c:ptCount val="2"/>
                <c:pt idx="0">
                  <c:v>8</c:v>
                </c:pt>
                <c:pt idx="1">
                  <c:v> 436.2 </c:v>
                </c:pt>
              </c:strCache>
            </c:strRef>
          </c:tx>
          <c:spPr>
            <a:ln w="28575">
              <a:noFill/>
            </a:ln>
          </c:spPr>
          <c:cat>
            <c:strRef>
              <c:f>Ferritin!$AH$5:$AH$11</c:f>
              <c:strCache>
                <c:ptCount val="5"/>
                <c:pt idx="0">
                  <c:v>Tid 1</c:v>
                </c:pt>
                <c:pt idx="1">
                  <c:v>Tid 2</c:v>
                </c:pt>
                <c:pt idx="2">
                  <c:v>Tid 3</c:v>
                </c:pt>
                <c:pt idx="3">
                  <c:v>Tid 4</c:v>
                </c:pt>
                <c:pt idx="4">
                  <c:v>Tid 5</c:v>
                </c:pt>
              </c:strCache>
            </c:strRef>
          </c:cat>
          <c:val>
            <c:numRef>
              <c:f>Ferritin!$AP$5:$AP$11</c:f>
              <c:numCache>
                <c:formatCode>0%</c:formatCode>
                <c:ptCount val="7"/>
                <c:pt idx="0">
                  <c:v>8.2530949105914742E-2</c:v>
                </c:pt>
                <c:pt idx="1">
                  <c:v>9.491059147180203E-2</c:v>
                </c:pt>
                <c:pt idx="2">
                  <c:v>6.6712517193947773E-2</c:v>
                </c:pt>
                <c:pt idx="3">
                  <c:v>0</c:v>
                </c:pt>
                <c:pt idx="4">
                  <c:v>0</c:v>
                </c:pt>
                <c:pt idx="5">
                  <c:v>0</c:v>
                </c:pt>
                <c:pt idx="6">
                  <c:v>0</c:v>
                </c:pt>
              </c:numCache>
            </c:numRef>
          </c:val>
          <c:smooth val="0"/>
          <c:extLst>
            <c:ext xmlns:c16="http://schemas.microsoft.com/office/drawing/2014/chart" uri="{C3380CC4-5D6E-409C-BE32-E72D297353CC}">
              <c16:uniqueId val="{00000007-B350-4324-A14E-50A17F894E81}"/>
            </c:ext>
          </c:extLst>
        </c:ser>
        <c:ser>
          <c:idx val="8"/>
          <c:order val="8"/>
          <c:tx>
            <c:strRef>
              <c:f>Ferritin!$AQ$3:$AQ$4</c:f>
              <c:strCache>
                <c:ptCount val="2"/>
                <c:pt idx="0">
                  <c:v>9</c:v>
                </c:pt>
                <c:pt idx="1">
                  <c:v> 408.4 </c:v>
                </c:pt>
              </c:strCache>
            </c:strRef>
          </c:tx>
          <c:spPr>
            <a:ln w="28575">
              <a:noFill/>
            </a:ln>
          </c:spPr>
          <c:cat>
            <c:strRef>
              <c:f>Ferritin!$AH$5:$AH$11</c:f>
              <c:strCache>
                <c:ptCount val="5"/>
                <c:pt idx="0">
                  <c:v>Tid 1</c:v>
                </c:pt>
                <c:pt idx="1">
                  <c:v>Tid 2</c:v>
                </c:pt>
                <c:pt idx="2">
                  <c:v>Tid 3</c:v>
                </c:pt>
                <c:pt idx="3">
                  <c:v>Tid 4</c:v>
                </c:pt>
                <c:pt idx="4">
                  <c:v>Tid 5</c:v>
                </c:pt>
              </c:strCache>
            </c:strRef>
          </c:cat>
          <c:val>
            <c:numRef>
              <c:f>Ferritin!$AQ$5:$AQ$11</c:f>
              <c:numCache>
                <c:formatCode>0%</c:formatCode>
                <c:ptCount val="7"/>
                <c:pt idx="0">
                  <c:v>6.2683643486777685E-2</c:v>
                </c:pt>
                <c:pt idx="1">
                  <c:v>3.7463271302644596E-2</c:v>
                </c:pt>
                <c:pt idx="2">
                  <c:v>2.7179236043095134E-2</c:v>
                </c:pt>
                <c:pt idx="3">
                  <c:v>1.2487757100881458E-2</c:v>
                </c:pt>
                <c:pt idx="4">
                  <c:v>4.4809010773751323E-2</c:v>
                </c:pt>
                <c:pt idx="5">
                  <c:v>0</c:v>
                </c:pt>
                <c:pt idx="6">
                  <c:v>0</c:v>
                </c:pt>
              </c:numCache>
            </c:numRef>
          </c:val>
          <c:smooth val="0"/>
          <c:extLst>
            <c:ext xmlns:c16="http://schemas.microsoft.com/office/drawing/2014/chart" uri="{C3380CC4-5D6E-409C-BE32-E72D297353CC}">
              <c16:uniqueId val="{00000008-B350-4324-A14E-50A17F894E81}"/>
            </c:ext>
          </c:extLst>
        </c:ser>
        <c:ser>
          <c:idx val="9"/>
          <c:order val="9"/>
          <c:tx>
            <c:strRef>
              <c:f>Ferritin!$AR$3:$AR$4</c:f>
              <c:strCache>
                <c:ptCount val="2"/>
                <c:pt idx="0">
                  <c:v>10</c:v>
                </c:pt>
                <c:pt idx="1">
                  <c:v> 71.0 </c:v>
                </c:pt>
              </c:strCache>
            </c:strRef>
          </c:tx>
          <c:spPr>
            <a:ln w="28575">
              <a:noFill/>
            </a:ln>
          </c:spPr>
          <c:cat>
            <c:strRef>
              <c:f>Ferritin!$AH$5:$AH$11</c:f>
              <c:strCache>
                <c:ptCount val="5"/>
                <c:pt idx="0">
                  <c:v>Tid 1</c:v>
                </c:pt>
                <c:pt idx="1">
                  <c:v>Tid 2</c:v>
                </c:pt>
                <c:pt idx="2">
                  <c:v>Tid 3</c:v>
                </c:pt>
                <c:pt idx="3">
                  <c:v>Tid 4</c:v>
                </c:pt>
                <c:pt idx="4">
                  <c:v>Tid 5</c:v>
                </c:pt>
              </c:strCache>
            </c:strRef>
          </c:cat>
          <c:val>
            <c:numRef>
              <c:f>Ferritin!$AR$5:$AR$11</c:f>
              <c:numCache>
                <c:formatCode>0%</c:formatCode>
                <c:ptCount val="7"/>
                <c:pt idx="0">
                  <c:v>2.9577464788732355E-2</c:v>
                </c:pt>
                <c:pt idx="1">
                  <c:v>5.774647887323936E-2</c:v>
                </c:pt>
                <c:pt idx="2">
                  <c:v>3.2394366197183055E-2</c:v>
                </c:pt>
                <c:pt idx="3">
                  <c:v>2.3943661971830954E-2</c:v>
                </c:pt>
                <c:pt idx="4">
                  <c:v>2.3943661971830954E-2</c:v>
                </c:pt>
                <c:pt idx="5">
                  <c:v>0</c:v>
                </c:pt>
                <c:pt idx="6">
                  <c:v>0</c:v>
                </c:pt>
              </c:numCache>
            </c:numRef>
          </c:val>
          <c:smooth val="0"/>
          <c:extLst>
            <c:ext xmlns:c16="http://schemas.microsoft.com/office/drawing/2014/chart" uri="{C3380CC4-5D6E-409C-BE32-E72D297353CC}">
              <c16:uniqueId val="{00000009-B350-4324-A14E-50A17F894E81}"/>
            </c:ext>
          </c:extLst>
        </c:ser>
        <c:ser>
          <c:idx val="10"/>
          <c:order val="10"/>
          <c:tx>
            <c:strRef>
              <c:f>Ferritin!$AS$3:$AS$4</c:f>
              <c:strCache>
                <c:ptCount val="2"/>
                <c:pt idx="0">
                  <c:v>11</c:v>
                </c:pt>
                <c:pt idx="1">
                  <c:v> 349.5 </c:v>
                </c:pt>
              </c:strCache>
            </c:strRef>
          </c:tx>
          <c:spPr>
            <a:ln w="28575">
              <a:noFill/>
            </a:ln>
          </c:spPr>
          <c:cat>
            <c:strRef>
              <c:f>Ferritin!$AH$5:$AH$11</c:f>
              <c:strCache>
                <c:ptCount val="5"/>
                <c:pt idx="0">
                  <c:v>Tid 1</c:v>
                </c:pt>
                <c:pt idx="1">
                  <c:v>Tid 2</c:v>
                </c:pt>
                <c:pt idx="2">
                  <c:v>Tid 3</c:v>
                </c:pt>
                <c:pt idx="3">
                  <c:v>Tid 4</c:v>
                </c:pt>
                <c:pt idx="4">
                  <c:v>Tid 5</c:v>
                </c:pt>
              </c:strCache>
            </c:strRef>
          </c:cat>
          <c:val>
            <c:numRef>
              <c:f>Ferritin!$AS$5:$AS$11</c:f>
              <c:numCache>
                <c:formatCode>0%</c:formatCode>
                <c:ptCount val="7"/>
                <c:pt idx="0">
                  <c:v>-1.7739628040057243E-2</c:v>
                </c:pt>
                <c:pt idx="1">
                  <c:v>-3.8626609442060089E-2</c:v>
                </c:pt>
                <c:pt idx="2">
                  <c:v>-5.1502145922746823E-2</c:v>
                </c:pt>
                <c:pt idx="3">
                  <c:v>-2.5178826895565165E-2</c:v>
                </c:pt>
                <c:pt idx="4">
                  <c:v>0</c:v>
                </c:pt>
                <c:pt idx="5">
                  <c:v>0</c:v>
                </c:pt>
                <c:pt idx="6">
                  <c:v>0</c:v>
                </c:pt>
              </c:numCache>
            </c:numRef>
          </c:val>
          <c:smooth val="0"/>
          <c:extLst>
            <c:ext xmlns:c16="http://schemas.microsoft.com/office/drawing/2014/chart" uri="{C3380CC4-5D6E-409C-BE32-E72D297353CC}">
              <c16:uniqueId val="{0000000A-B350-4324-A14E-50A17F894E81}"/>
            </c:ext>
          </c:extLst>
        </c:ser>
        <c:ser>
          <c:idx val="11"/>
          <c:order val="11"/>
          <c:tx>
            <c:strRef>
              <c:f>Ferritin!$AT$3:$AT$4</c:f>
              <c:strCache>
                <c:ptCount val="2"/>
                <c:pt idx="0">
                  <c:v>12</c:v>
                </c:pt>
                <c:pt idx="1">
                  <c:v> 744.9 </c:v>
                </c:pt>
              </c:strCache>
            </c:strRef>
          </c:tx>
          <c:spPr>
            <a:ln w="28575">
              <a:noFill/>
            </a:ln>
          </c:spPr>
          <c:cat>
            <c:strRef>
              <c:f>Ferritin!$AH$5:$AH$11</c:f>
              <c:strCache>
                <c:ptCount val="5"/>
                <c:pt idx="0">
                  <c:v>Tid 1</c:v>
                </c:pt>
                <c:pt idx="1">
                  <c:v>Tid 2</c:v>
                </c:pt>
                <c:pt idx="2">
                  <c:v>Tid 3</c:v>
                </c:pt>
                <c:pt idx="3">
                  <c:v>Tid 4</c:v>
                </c:pt>
                <c:pt idx="4">
                  <c:v>Tid 5</c:v>
                </c:pt>
              </c:strCache>
            </c:strRef>
          </c:cat>
          <c:val>
            <c:numRef>
              <c:f>Ferritin!$AT$5:$AT$11</c:f>
              <c:numCache>
                <c:formatCode>0%</c:formatCode>
                <c:ptCount val="7"/>
                <c:pt idx="0">
                  <c:v>-1.4767082829910017E-2</c:v>
                </c:pt>
                <c:pt idx="1">
                  <c:v>2.5775271848570425E-2</c:v>
                </c:pt>
                <c:pt idx="2">
                  <c:v>-1.5035575244999211E-2</c:v>
                </c:pt>
                <c:pt idx="3">
                  <c:v>-3.7454691904953652E-2</c:v>
                </c:pt>
                <c:pt idx="4">
                  <c:v>0</c:v>
                </c:pt>
                <c:pt idx="5">
                  <c:v>0</c:v>
                </c:pt>
                <c:pt idx="6">
                  <c:v>0</c:v>
                </c:pt>
              </c:numCache>
            </c:numRef>
          </c:val>
          <c:smooth val="0"/>
          <c:extLst>
            <c:ext xmlns:c16="http://schemas.microsoft.com/office/drawing/2014/chart" uri="{C3380CC4-5D6E-409C-BE32-E72D297353CC}">
              <c16:uniqueId val="{0000000B-B350-4324-A14E-50A17F894E81}"/>
            </c:ext>
          </c:extLst>
        </c:ser>
        <c:ser>
          <c:idx val="12"/>
          <c:order val="12"/>
          <c:tx>
            <c:strRef>
              <c:f>Ferritin!$AU$3:$AU$4</c:f>
              <c:strCache>
                <c:ptCount val="2"/>
                <c:pt idx="0">
                  <c:v>13</c:v>
                </c:pt>
                <c:pt idx="1">
                  <c:v> 344.8 </c:v>
                </c:pt>
              </c:strCache>
            </c:strRef>
          </c:tx>
          <c:spPr>
            <a:ln w="28575">
              <a:noFill/>
            </a:ln>
          </c:spPr>
          <c:cat>
            <c:strRef>
              <c:f>Ferritin!$AH$5:$AH$11</c:f>
              <c:strCache>
                <c:ptCount val="5"/>
                <c:pt idx="0">
                  <c:v>Tid 1</c:v>
                </c:pt>
                <c:pt idx="1">
                  <c:v>Tid 2</c:v>
                </c:pt>
                <c:pt idx="2">
                  <c:v>Tid 3</c:v>
                </c:pt>
                <c:pt idx="3">
                  <c:v>Tid 4</c:v>
                </c:pt>
                <c:pt idx="4">
                  <c:v>Tid 5</c:v>
                </c:pt>
              </c:strCache>
            </c:strRef>
          </c:cat>
          <c:val>
            <c:numRef>
              <c:f>Ferritin!$AU$5:$AU$11</c:f>
              <c:numCache>
                <c:formatCode>0%</c:formatCode>
                <c:ptCount val="7"/>
                <c:pt idx="0">
                  <c:v>-3.5962877030162543E-2</c:v>
                </c:pt>
                <c:pt idx="1">
                  <c:v>-4.2053364269141524E-2</c:v>
                </c:pt>
                <c:pt idx="2">
                  <c:v>-6.3515081206496626E-2</c:v>
                </c:pt>
                <c:pt idx="3">
                  <c:v>-1.6821345707656699E-2</c:v>
                </c:pt>
                <c:pt idx="4">
                  <c:v>0</c:v>
                </c:pt>
                <c:pt idx="5">
                  <c:v>0</c:v>
                </c:pt>
                <c:pt idx="6">
                  <c:v>0</c:v>
                </c:pt>
              </c:numCache>
            </c:numRef>
          </c:val>
          <c:smooth val="0"/>
          <c:extLst>
            <c:ext xmlns:c16="http://schemas.microsoft.com/office/drawing/2014/chart" uri="{C3380CC4-5D6E-409C-BE32-E72D297353CC}">
              <c16:uniqueId val="{0000000C-B350-4324-A14E-50A17F894E81}"/>
            </c:ext>
          </c:extLst>
        </c:ser>
        <c:ser>
          <c:idx val="13"/>
          <c:order val="13"/>
          <c:tx>
            <c:strRef>
              <c:f>Ferritin!$AV$3:$AV$4</c:f>
              <c:strCache>
                <c:ptCount val="2"/>
                <c:pt idx="0">
                  <c:v>14</c:v>
                </c:pt>
                <c:pt idx="1">
                  <c:v> 342.0 </c:v>
                </c:pt>
              </c:strCache>
            </c:strRef>
          </c:tx>
          <c:spPr>
            <a:ln w="28575">
              <a:noFill/>
            </a:ln>
          </c:spPr>
          <c:cat>
            <c:strRef>
              <c:f>Ferritin!$AH$5:$AH$11</c:f>
              <c:strCache>
                <c:ptCount val="5"/>
                <c:pt idx="0">
                  <c:v>Tid 1</c:v>
                </c:pt>
                <c:pt idx="1">
                  <c:v>Tid 2</c:v>
                </c:pt>
                <c:pt idx="2">
                  <c:v>Tid 3</c:v>
                </c:pt>
                <c:pt idx="3">
                  <c:v>Tid 4</c:v>
                </c:pt>
                <c:pt idx="4">
                  <c:v>Tid 5</c:v>
                </c:pt>
              </c:strCache>
            </c:strRef>
          </c:cat>
          <c:val>
            <c:numRef>
              <c:f>Ferritin!$AV$5:$AV$11</c:f>
              <c:numCache>
                <c:formatCode>0%</c:formatCode>
                <c:ptCount val="7"/>
                <c:pt idx="0">
                  <c:v>-2.3099415204678286E-2</c:v>
                </c:pt>
                <c:pt idx="1">
                  <c:v>1.4327485380116967E-2</c:v>
                </c:pt>
                <c:pt idx="2">
                  <c:v>0</c:v>
                </c:pt>
                <c:pt idx="3">
                  <c:v>0</c:v>
                </c:pt>
                <c:pt idx="4">
                  <c:v>0</c:v>
                </c:pt>
                <c:pt idx="5">
                  <c:v>0</c:v>
                </c:pt>
                <c:pt idx="6">
                  <c:v>0</c:v>
                </c:pt>
              </c:numCache>
            </c:numRef>
          </c:val>
          <c:smooth val="0"/>
          <c:extLst>
            <c:ext xmlns:c16="http://schemas.microsoft.com/office/drawing/2014/chart" uri="{C3380CC4-5D6E-409C-BE32-E72D297353CC}">
              <c16:uniqueId val="{0000000D-B350-4324-A14E-50A17F894E81}"/>
            </c:ext>
          </c:extLst>
        </c:ser>
        <c:ser>
          <c:idx val="14"/>
          <c:order val="14"/>
          <c:tx>
            <c:strRef>
              <c:f>Ferritin!$AW$3:$AW$4</c:f>
              <c:strCache>
                <c:ptCount val="2"/>
                <c:pt idx="0">
                  <c:v>15</c:v>
                </c:pt>
                <c:pt idx="1">
                  <c:v> 73.9 </c:v>
                </c:pt>
              </c:strCache>
            </c:strRef>
          </c:tx>
          <c:spPr>
            <a:ln w="28575">
              <a:noFill/>
            </a:ln>
          </c:spPr>
          <c:cat>
            <c:strRef>
              <c:f>Ferritin!$AH$5:$AH$11</c:f>
              <c:strCache>
                <c:ptCount val="5"/>
                <c:pt idx="0">
                  <c:v>Tid 1</c:v>
                </c:pt>
                <c:pt idx="1">
                  <c:v>Tid 2</c:v>
                </c:pt>
                <c:pt idx="2">
                  <c:v>Tid 3</c:v>
                </c:pt>
                <c:pt idx="3">
                  <c:v>Tid 4</c:v>
                </c:pt>
                <c:pt idx="4">
                  <c:v>Tid 5</c:v>
                </c:pt>
              </c:strCache>
            </c:strRef>
          </c:cat>
          <c:val>
            <c:numRef>
              <c:f>Ferritin!$AW$5:$AW$11</c:f>
              <c:numCache>
                <c:formatCode>0%</c:formatCode>
                <c:ptCount val="7"/>
                <c:pt idx="0">
                  <c:v>-2.8416779431664541E-2</c:v>
                </c:pt>
                <c:pt idx="1">
                  <c:v>-5.4127198917456321E-3</c:v>
                </c:pt>
                <c:pt idx="2">
                  <c:v>-7.5778078484438516E-2</c:v>
                </c:pt>
                <c:pt idx="3">
                  <c:v>-2.7063599458728715E-3</c:v>
                </c:pt>
                <c:pt idx="4">
                  <c:v>0</c:v>
                </c:pt>
                <c:pt idx="5">
                  <c:v>0</c:v>
                </c:pt>
                <c:pt idx="6">
                  <c:v>0</c:v>
                </c:pt>
              </c:numCache>
            </c:numRef>
          </c:val>
          <c:smooth val="0"/>
          <c:extLst>
            <c:ext xmlns:c16="http://schemas.microsoft.com/office/drawing/2014/chart" uri="{C3380CC4-5D6E-409C-BE32-E72D297353CC}">
              <c16:uniqueId val="{0000000E-B350-4324-A14E-50A17F894E81}"/>
            </c:ext>
          </c:extLst>
        </c:ser>
        <c:ser>
          <c:idx val="15"/>
          <c:order val="15"/>
          <c:tx>
            <c:strRef>
              <c:f>Ferritin!$AX$3:$AX$4</c:f>
              <c:strCache>
                <c:ptCount val="2"/>
                <c:pt idx="0">
                  <c:v>16</c:v>
                </c:pt>
                <c:pt idx="1">
                  <c:v> 75.1 </c:v>
                </c:pt>
              </c:strCache>
            </c:strRef>
          </c:tx>
          <c:spPr>
            <a:ln w="28575">
              <a:noFill/>
            </a:ln>
          </c:spPr>
          <c:cat>
            <c:strRef>
              <c:f>Ferritin!$AH$5:$AH$11</c:f>
              <c:strCache>
                <c:ptCount val="5"/>
                <c:pt idx="0">
                  <c:v>Tid 1</c:v>
                </c:pt>
                <c:pt idx="1">
                  <c:v>Tid 2</c:v>
                </c:pt>
                <c:pt idx="2">
                  <c:v>Tid 3</c:v>
                </c:pt>
                <c:pt idx="3">
                  <c:v>Tid 4</c:v>
                </c:pt>
                <c:pt idx="4">
                  <c:v>Tid 5</c:v>
                </c:pt>
              </c:strCache>
            </c:strRef>
          </c:cat>
          <c:val>
            <c:numRef>
              <c:f>Ferritin!$AX$5:$AX$11</c:f>
              <c:numCache>
                <c:formatCode>0%</c:formatCode>
                <c:ptCount val="7"/>
                <c:pt idx="0">
                  <c:v>0</c:v>
                </c:pt>
                <c:pt idx="1">
                  <c:v>0</c:v>
                </c:pt>
                <c:pt idx="2">
                  <c:v>0</c:v>
                </c:pt>
                <c:pt idx="3">
                  <c:v>-4.3941411451398071E-2</c:v>
                </c:pt>
                <c:pt idx="4">
                  <c:v>-4.5272969374167693E-2</c:v>
                </c:pt>
                <c:pt idx="5">
                  <c:v>0</c:v>
                </c:pt>
                <c:pt idx="6">
                  <c:v>0</c:v>
                </c:pt>
              </c:numCache>
            </c:numRef>
          </c:val>
          <c:smooth val="0"/>
          <c:extLst>
            <c:ext xmlns:c16="http://schemas.microsoft.com/office/drawing/2014/chart" uri="{C3380CC4-5D6E-409C-BE32-E72D297353CC}">
              <c16:uniqueId val="{0000000F-B350-4324-A14E-50A17F894E81}"/>
            </c:ext>
          </c:extLst>
        </c:ser>
        <c:ser>
          <c:idx val="16"/>
          <c:order val="16"/>
          <c:tx>
            <c:strRef>
              <c:f>Ferritin!$AY$3:$AY$4</c:f>
              <c:strCache>
                <c:ptCount val="2"/>
                <c:pt idx="0">
                  <c:v>17</c:v>
                </c:pt>
                <c:pt idx="1">
                  <c:v> 342.6 </c:v>
                </c:pt>
              </c:strCache>
            </c:strRef>
          </c:tx>
          <c:spPr>
            <a:ln w="28575">
              <a:noFill/>
            </a:ln>
          </c:spPr>
          <c:cat>
            <c:strRef>
              <c:f>Ferritin!$AH$5:$AH$11</c:f>
              <c:strCache>
                <c:ptCount val="5"/>
                <c:pt idx="0">
                  <c:v>Tid 1</c:v>
                </c:pt>
                <c:pt idx="1">
                  <c:v>Tid 2</c:v>
                </c:pt>
                <c:pt idx="2">
                  <c:v>Tid 3</c:v>
                </c:pt>
                <c:pt idx="3">
                  <c:v>Tid 4</c:v>
                </c:pt>
                <c:pt idx="4">
                  <c:v>Tid 5</c:v>
                </c:pt>
              </c:strCache>
            </c:strRef>
          </c:cat>
          <c:val>
            <c:numRef>
              <c:f>Ferritin!$AY$5:$AY$11</c:f>
              <c:numCache>
                <c:formatCode>0%</c:formatCode>
                <c:ptCount val="7"/>
                <c:pt idx="0">
                  <c:v>0</c:v>
                </c:pt>
                <c:pt idx="1">
                  <c:v>0</c:v>
                </c:pt>
                <c:pt idx="2">
                  <c:v>0</c:v>
                </c:pt>
                <c:pt idx="3">
                  <c:v>5.1371862230005672E-2</c:v>
                </c:pt>
                <c:pt idx="4">
                  <c:v>5.4582603619381276E-2</c:v>
                </c:pt>
                <c:pt idx="5">
                  <c:v>0</c:v>
                </c:pt>
                <c:pt idx="6">
                  <c:v>0</c:v>
                </c:pt>
              </c:numCache>
            </c:numRef>
          </c:val>
          <c:smooth val="0"/>
          <c:extLst>
            <c:ext xmlns:c16="http://schemas.microsoft.com/office/drawing/2014/chart" uri="{C3380CC4-5D6E-409C-BE32-E72D297353CC}">
              <c16:uniqueId val="{00000010-B350-4324-A14E-50A17F894E81}"/>
            </c:ext>
          </c:extLst>
        </c:ser>
        <c:ser>
          <c:idx val="17"/>
          <c:order val="17"/>
          <c:tx>
            <c:strRef>
              <c:f>Ferritin!$AZ$3:$AZ$4</c:f>
              <c:strCache>
                <c:ptCount val="2"/>
                <c:pt idx="0">
                  <c:v>18</c:v>
                </c:pt>
                <c:pt idx="1">
                  <c:v> 308.6 </c:v>
                </c:pt>
              </c:strCache>
            </c:strRef>
          </c:tx>
          <c:spPr>
            <a:ln w="28575">
              <a:noFill/>
            </a:ln>
          </c:spPr>
          <c:cat>
            <c:strRef>
              <c:f>Ferritin!$AH$5:$AH$11</c:f>
              <c:strCache>
                <c:ptCount val="5"/>
                <c:pt idx="0">
                  <c:v>Tid 1</c:v>
                </c:pt>
                <c:pt idx="1">
                  <c:v>Tid 2</c:v>
                </c:pt>
                <c:pt idx="2">
                  <c:v>Tid 3</c:v>
                </c:pt>
                <c:pt idx="3">
                  <c:v>Tid 4</c:v>
                </c:pt>
                <c:pt idx="4">
                  <c:v>Tid 5</c:v>
                </c:pt>
              </c:strCache>
            </c:strRef>
          </c:cat>
          <c:val>
            <c:numRef>
              <c:f>Ferritin!$AZ$5:$AZ$11</c:f>
              <c:numCache>
                <c:formatCode>0%</c:formatCode>
                <c:ptCount val="7"/>
                <c:pt idx="0">
                  <c:v>0</c:v>
                </c:pt>
                <c:pt idx="1">
                  <c:v>0</c:v>
                </c:pt>
                <c:pt idx="2">
                  <c:v>0</c:v>
                </c:pt>
                <c:pt idx="3">
                  <c:v>-3.1432274789371495E-2</c:v>
                </c:pt>
                <c:pt idx="4">
                  <c:v>-2.6247569669475168E-2</c:v>
                </c:pt>
                <c:pt idx="5">
                  <c:v>0</c:v>
                </c:pt>
                <c:pt idx="6">
                  <c:v>0</c:v>
                </c:pt>
              </c:numCache>
            </c:numRef>
          </c:val>
          <c:smooth val="0"/>
          <c:extLst>
            <c:ext xmlns:c16="http://schemas.microsoft.com/office/drawing/2014/chart" uri="{C3380CC4-5D6E-409C-BE32-E72D297353CC}">
              <c16:uniqueId val="{00000011-B350-4324-A14E-50A17F894E81}"/>
            </c:ext>
          </c:extLst>
        </c:ser>
        <c:ser>
          <c:idx val="18"/>
          <c:order val="18"/>
          <c:tx>
            <c:strRef>
              <c:f>Ferritin!$BA$3:$BA$4</c:f>
              <c:strCache>
                <c:ptCount val="2"/>
                <c:pt idx="0">
                  <c:v>19</c:v>
                </c:pt>
                <c:pt idx="1">
                  <c:v> 136.0 </c:v>
                </c:pt>
              </c:strCache>
            </c:strRef>
          </c:tx>
          <c:spPr>
            <a:ln w="28575">
              <a:noFill/>
            </a:ln>
          </c:spPr>
          <c:cat>
            <c:strRef>
              <c:f>Ferritin!$AH$5:$AH$11</c:f>
              <c:strCache>
                <c:ptCount val="5"/>
                <c:pt idx="0">
                  <c:v>Tid 1</c:v>
                </c:pt>
                <c:pt idx="1">
                  <c:v>Tid 2</c:v>
                </c:pt>
                <c:pt idx="2">
                  <c:v>Tid 3</c:v>
                </c:pt>
                <c:pt idx="3">
                  <c:v>Tid 4</c:v>
                </c:pt>
                <c:pt idx="4">
                  <c:v>Tid 5</c:v>
                </c:pt>
              </c:strCache>
            </c:strRef>
          </c:cat>
          <c:val>
            <c:numRef>
              <c:f>Ferritin!$BA$5:$BA$11</c:f>
              <c:numCache>
                <c:formatCode>0%</c:formatCode>
                <c:ptCount val="7"/>
                <c:pt idx="0">
                  <c:v>0</c:v>
                </c:pt>
                <c:pt idx="1">
                  <c:v>0</c:v>
                </c:pt>
                <c:pt idx="2">
                  <c:v>0</c:v>
                </c:pt>
                <c:pt idx="3">
                  <c:v>-1.6911764705882404E-2</c:v>
                </c:pt>
                <c:pt idx="4">
                  <c:v>4.5588235294117485E-2</c:v>
                </c:pt>
                <c:pt idx="5">
                  <c:v>0</c:v>
                </c:pt>
                <c:pt idx="6">
                  <c:v>0</c:v>
                </c:pt>
              </c:numCache>
            </c:numRef>
          </c:val>
          <c:smooth val="0"/>
          <c:extLst>
            <c:ext xmlns:c16="http://schemas.microsoft.com/office/drawing/2014/chart" uri="{C3380CC4-5D6E-409C-BE32-E72D297353CC}">
              <c16:uniqueId val="{00000012-B350-4324-A14E-50A17F894E81}"/>
            </c:ext>
          </c:extLst>
        </c:ser>
        <c:ser>
          <c:idx val="19"/>
          <c:order val="19"/>
          <c:tx>
            <c:strRef>
              <c:f>Ferritin!$BB$3:$BB$4</c:f>
              <c:strCache>
                <c:ptCount val="2"/>
                <c:pt idx="0">
                  <c:v>20</c:v>
                </c:pt>
                <c:pt idx="1">
                  <c:v> -   </c:v>
                </c:pt>
              </c:strCache>
            </c:strRef>
          </c:tx>
          <c:spPr>
            <a:ln w="28575">
              <a:noFill/>
            </a:ln>
          </c:spPr>
          <c:cat>
            <c:strRef>
              <c:f>Ferritin!$AH$5:$AH$11</c:f>
              <c:strCache>
                <c:ptCount val="5"/>
                <c:pt idx="0">
                  <c:v>Tid 1</c:v>
                </c:pt>
                <c:pt idx="1">
                  <c:v>Tid 2</c:v>
                </c:pt>
                <c:pt idx="2">
                  <c:v>Tid 3</c:v>
                </c:pt>
                <c:pt idx="3">
                  <c:v>Tid 4</c:v>
                </c:pt>
                <c:pt idx="4">
                  <c:v>Tid 5</c:v>
                </c:pt>
              </c:strCache>
            </c:strRef>
          </c:cat>
          <c:val>
            <c:numRef>
              <c:f>Ferritin!$BB$5:$BB$11</c:f>
              <c:numCache>
                <c:formatCode>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13-B350-4324-A14E-50A17F894E81}"/>
            </c:ext>
          </c:extLst>
        </c:ser>
        <c:ser>
          <c:idx val="20"/>
          <c:order val="20"/>
          <c:tx>
            <c:strRef>
              <c:f>Ferritin!$BC$3:$BC$4</c:f>
              <c:strCache>
                <c:ptCount val="2"/>
                <c:pt idx="0">
                  <c:v>TEa</c:v>
                </c:pt>
              </c:strCache>
            </c:strRef>
          </c:tx>
          <c:spPr>
            <a:ln w="28575">
              <a:solidFill>
                <a:schemeClr val="accent2">
                  <a:lumMod val="60000"/>
                  <a:lumOff val="40000"/>
                </a:schemeClr>
              </a:solidFill>
            </a:ln>
          </c:spPr>
          <c:marker>
            <c:symbol val="none"/>
          </c:marker>
          <c:cat>
            <c:strRef>
              <c:f>Ferritin!$AH$5:$AH$11</c:f>
              <c:strCache>
                <c:ptCount val="5"/>
                <c:pt idx="0">
                  <c:v>Tid 1</c:v>
                </c:pt>
                <c:pt idx="1">
                  <c:v>Tid 2</c:v>
                </c:pt>
                <c:pt idx="2">
                  <c:v>Tid 3</c:v>
                </c:pt>
                <c:pt idx="3">
                  <c:v>Tid 4</c:v>
                </c:pt>
                <c:pt idx="4">
                  <c:v>Tid 5</c:v>
                </c:pt>
              </c:strCache>
            </c:strRef>
          </c:cat>
          <c:val>
            <c:numRef>
              <c:f>Ferritin!$BC$5:$BC$11</c:f>
              <c:numCache>
                <c:formatCode>0%</c:formatCode>
                <c:ptCount val="7"/>
                <c:pt idx="0">
                  <c:v>0.19400000000000001</c:v>
                </c:pt>
                <c:pt idx="1">
                  <c:v>0.19400000000000001</c:v>
                </c:pt>
                <c:pt idx="2">
                  <c:v>0.19400000000000001</c:v>
                </c:pt>
                <c:pt idx="3">
                  <c:v>0.19400000000000001</c:v>
                </c:pt>
                <c:pt idx="4">
                  <c:v>0.19400000000000001</c:v>
                </c:pt>
                <c:pt idx="5">
                  <c:v>0</c:v>
                </c:pt>
                <c:pt idx="6">
                  <c:v>0</c:v>
                </c:pt>
              </c:numCache>
            </c:numRef>
          </c:val>
          <c:smooth val="0"/>
          <c:extLst>
            <c:ext xmlns:c16="http://schemas.microsoft.com/office/drawing/2014/chart" uri="{C3380CC4-5D6E-409C-BE32-E72D297353CC}">
              <c16:uniqueId val="{00000014-B350-4324-A14E-50A17F894E81}"/>
            </c:ext>
          </c:extLst>
        </c:ser>
        <c:ser>
          <c:idx val="21"/>
          <c:order val="21"/>
          <c:tx>
            <c:strRef>
              <c:f>Ferritin!$BD$3:$BD$4</c:f>
              <c:strCache>
                <c:ptCount val="2"/>
                <c:pt idx="0">
                  <c:v>B</c:v>
                </c:pt>
              </c:strCache>
            </c:strRef>
          </c:tx>
          <c:spPr>
            <a:ln w="28575">
              <a:solidFill>
                <a:schemeClr val="accent1"/>
              </a:solidFill>
            </a:ln>
          </c:spPr>
          <c:marker>
            <c:symbol val="none"/>
          </c:marker>
          <c:cat>
            <c:strRef>
              <c:f>Ferritin!$AH$5:$AH$11</c:f>
              <c:strCache>
                <c:ptCount val="5"/>
                <c:pt idx="0">
                  <c:v>Tid 1</c:v>
                </c:pt>
                <c:pt idx="1">
                  <c:v>Tid 2</c:v>
                </c:pt>
                <c:pt idx="2">
                  <c:v>Tid 3</c:v>
                </c:pt>
                <c:pt idx="3">
                  <c:v>Tid 4</c:v>
                </c:pt>
                <c:pt idx="4">
                  <c:v>Tid 5</c:v>
                </c:pt>
              </c:strCache>
            </c:strRef>
          </c:cat>
          <c:val>
            <c:numRef>
              <c:f>Ferritin!$BD$5:$BD$11</c:f>
              <c:numCache>
                <c:formatCode>0%</c:formatCode>
                <c:ptCount val="7"/>
                <c:pt idx="0">
                  <c:v>7.6999999999999999E-2</c:v>
                </c:pt>
                <c:pt idx="1">
                  <c:v>7.6999999999999999E-2</c:v>
                </c:pt>
                <c:pt idx="2">
                  <c:v>7.6999999999999999E-2</c:v>
                </c:pt>
                <c:pt idx="3">
                  <c:v>7.6999999999999999E-2</c:v>
                </c:pt>
                <c:pt idx="4">
                  <c:v>7.6999999999999999E-2</c:v>
                </c:pt>
                <c:pt idx="5">
                  <c:v>0</c:v>
                </c:pt>
                <c:pt idx="6">
                  <c:v>0</c:v>
                </c:pt>
              </c:numCache>
            </c:numRef>
          </c:val>
          <c:smooth val="0"/>
          <c:extLst>
            <c:ext xmlns:c16="http://schemas.microsoft.com/office/drawing/2014/chart" uri="{C3380CC4-5D6E-409C-BE32-E72D297353CC}">
              <c16:uniqueId val="{00000015-B350-4324-A14E-50A17F894E81}"/>
            </c:ext>
          </c:extLst>
        </c:ser>
        <c:ser>
          <c:idx val="22"/>
          <c:order val="22"/>
          <c:tx>
            <c:strRef>
              <c:f>Ferritin!$BE$3:$BE$4</c:f>
              <c:strCache>
                <c:ptCount val="2"/>
                <c:pt idx="0">
                  <c:v>-B</c:v>
                </c:pt>
              </c:strCache>
            </c:strRef>
          </c:tx>
          <c:spPr>
            <a:ln w="28575">
              <a:solidFill>
                <a:srgbClr val="4F81BD"/>
              </a:solidFill>
            </a:ln>
          </c:spPr>
          <c:marker>
            <c:symbol val="none"/>
          </c:marker>
          <c:cat>
            <c:strRef>
              <c:f>Ferritin!$AH$5:$AH$11</c:f>
              <c:strCache>
                <c:ptCount val="5"/>
                <c:pt idx="0">
                  <c:v>Tid 1</c:v>
                </c:pt>
                <c:pt idx="1">
                  <c:v>Tid 2</c:v>
                </c:pt>
                <c:pt idx="2">
                  <c:v>Tid 3</c:v>
                </c:pt>
                <c:pt idx="3">
                  <c:v>Tid 4</c:v>
                </c:pt>
                <c:pt idx="4">
                  <c:v>Tid 5</c:v>
                </c:pt>
              </c:strCache>
            </c:strRef>
          </c:cat>
          <c:val>
            <c:numRef>
              <c:f>Ferritin!$BE$5:$BE$11</c:f>
              <c:numCache>
                <c:formatCode>0%</c:formatCode>
                <c:ptCount val="7"/>
                <c:pt idx="0">
                  <c:v>-7.6999999999999999E-2</c:v>
                </c:pt>
                <c:pt idx="1">
                  <c:v>-7.6999999999999999E-2</c:v>
                </c:pt>
                <c:pt idx="2">
                  <c:v>-7.6999999999999999E-2</c:v>
                </c:pt>
                <c:pt idx="3">
                  <c:v>-7.6999999999999999E-2</c:v>
                </c:pt>
                <c:pt idx="4">
                  <c:v>-7.6999999999999999E-2</c:v>
                </c:pt>
                <c:pt idx="5">
                  <c:v>0</c:v>
                </c:pt>
                <c:pt idx="6">
                  <c:v>0</c:v>
                </c:pt>
              </c:numCache>
            </c:numRef>
          </c:val>
          <c:smooth val="0"/>
          <c:extLst>
            <c:ext xmlns:c16="http://schemas.microsoft.com/office/drawing/2014/chart" uri="{C3380CC4-5D6E-409C-BE32-E72D297353CC}">
              <c16:uniqueId val="{00000016-B350-4324-A14E-50A17F894E81}"/>
            </c:ext>
          </c:extLst>
        </c:ser>
        <c:ser>
          <c:idx val="23"/>
          <c:order val="23"/>
          <c:tx>
            <c:strRef>
              <c:f>Ferritin!$BF$3:$BF$4</c:f>
              <c:strCache>
                <c:ptCount val="2"/>
                <c:pt idx="0">
                  <c:v>-TEa</c:v>
                </c:pt>
              </c:strCache>
            </c:strRef>
          </c:tx>
          <c:spPr>
            <a:ln w="28575">
              <a:solidFill>
                <a:srgbClr val="C0504D">
                  <a:lumMod val="60000"/>
                  <a:lumOff val="40000"/>
                </a:srgbClr>
              </a:solidFill>
            </a:ln>
          </c:spPr>
          <c:marker>
            <c:symbol val="none"/>
          </c:marker>
          <c:cat>
            <c:strRef>
              <c:f>Ferritin!$AH$5:$AH$11</c:f>
              <c:strCache>
                <c:ptCount val="5"/>
                <c:pt idx="0">
                  <c:v>Tid 1</c:v>
                </c:pt>
                <c:pt idx="1">
                  <c:v>Tid 2</c:v>
                </c:pt>
                <c:pt idx="2">
                  <c:v>Tid 3</c:v>
                </c:pt>
                <c:pt idx="3">
                  <c:v>Tid 4</c:v>
                </c:pt>
                <c:pt idx="4">
                  <c:v>Tid 5</c:v>
                </c:pt>
              </c:strCache>
            </c:strRef>
          </c:cat>
          <c:val>
            <c:numRef>
              <c:f>Ferritin!$BF$5:$BF$11</c:f>
              <c:numCache>
                <c:formatCode>0%</c:formatCode>
                <c:ptCount val="7"/>
                <c:pt idx="0">
                  <c:v>-0.19400000000000001</c:v>
                </c:pt>
                <c:pt idx="1">
                  <c:v>-0.19400000000000001</c:v>
                </c:pt>
                <c:pt idx="2">
                  <c:v>-0.19400000000000001</c:v>
                </c:pt>
                <c:pt idx="3">
                  <c:v>-0.19400000000000001</c:v>
                </c:pt>
                <c:pt idx="4">
                  <c:v>-0.19400000000000001</c:v>
                </c:pt>
                <c:pt idx="5">
                  <c:v>0</c:v>
                </c:pt>
                <c:pt idx="6">
                  <c:v>0</c:v>
                </c:pt>
              </c:numCache>
            </c:numRef>
          </c:val>
          <c:smooth val="0"/>
          <c:extLst>
            <c:ext xmlns:c16="http://schemas.microsoft.com/office/drawing/2014/chart" uri="{C3380CC4-5D6E-409C-BE32-E72D297353CC}">
              <c16:uniqueId val="{00000017-B350-4324-A14E-50A17F894E81}"/>
            </c:ext>
          </c:extLst>
        </c:ser>
        <c:ser>
          <c:idx val="24"/>
          <c:order val="24"/>
          <c:tx>
            <c:strRef>
              <c:f>Ferritin!$BG$3:$BG$4</c:f>
              <c:strCache>
                <c:ptCount val="2"/>
                <c:pt idx="0">
                  <c:v>M</c:v>
                </c:pt>
              </c:strCache>
            </c:strRef>
          </c:tx>
          <c:spPr>
            <a:ln w="28575">
              <a:noFill/>
            </a:ln>
          </c:spPr>
          <c:marker>
            <c:symbol val="none"/>
          </c:marker>
          <c:errBars>
            <c:errDir val="y"/>
            <c:errBarType val="both"/>
            <c:errValType val="cust"/>
            <c:noEndCap val="0"/>
            <c:plus>
              <c:numRef>
                <c:f>Ferritin!$BH$5:$BH$11</c:f>
                <c:numCache>
                  <c:formatCode>General</c:formatCode>
                  <c:ptCount val="7"/>
                  <c:pt idx="0">
                    <c:v>2.3969656463143241E-2</c:v>
                  </c:pt>
                  <c:pt idx="1">
                    <c:v>2.4174763773374647E-2</c:v>
                  </c:pt>
                  <c:pt idx="2">
                    <c:v>3.7878536772763725E-2</c:v>
                  </c:pt>
                  <c:pt idx="3">
                    <c:v>2.5646040358684979E-2</c:v>
                  </c:pt>
                  <c:pt idx="4">
                    <c:v>2.6290609712482239E-2</c:v>
                  </c:pt>
                  <c:pt idx="5">
                    <c:v>0</c:v>
                  </c:pt>
                  <c:pt idx="6">
                    <c:v>0</c:v>
                  </c:pt>
                </c:numCache>
              </c:numRef>
            </c:plus>
            <c:minus>
              <c:numRef>
                <c:f>Ferritin!$BH$5:$BH$11</c:f>
                <c:numCache>
                  <c:formatCode>General</c:formatCode>
                  <c:ptCount val="7"/>
                  <c:pt idx="0">
                    <c:v>2.3969656463143241E-2</c:v>
                  </c:pt>
                  <c:pt idx="1">
                    <c:v>2.4174763773374647E-2</c:v>
                  </c:pt>
                  <c:pt idx="2">
                    <c:v>3.7878536772763725E-2</c:v>
                  </c:pt>
                  <c:pt idx="3">
                    <c:v>2.5646040358684979E-2</c:v>
                  </c:pt>
                  <c:pt idx="4">
                    <c:v>2.6290609712482239E-2</c:v>
                  </c:pt>
                  <c:pt idx="5">
                    <c:v>0</c:v>
                  </c:pt>
                  <c:pt idx="6">
                    <c:v>0</c:v>
                  </c:pt>
                </c:numCache>
              </c:numRef>
            </c:minus>
            <c:spPr>
              <a:ln w="254000">
                <a:solidFill>
                  <a:sysClr val="windowText" lastClr="000000">
                    <a:alpha val="19000"/>
                  </a:sysClr>
                </a:solidFill>
              </a:ln>
            </c:spPr>
          </c:errBars>
          <c:cat>
            <c:strRef>
              <c:f>Ferritin!$AH$5:$AH$11</c:f>
              <c:strCache>
                <c:ptCount val="5"/>
                <c:pt idx="0">
                  <c:v>Tid 1</c:v>
                </c:pt>
                <c:pt idx="1">
                  <c:v>Tid 2</c:v>
                </c:pt>
                <c:pt idx="2">
                  <c:v>Tid 3</c:v>
                </c:pt>
                <c:pt idx="3">
                  <c:v>Tid 4</c:v>
                </c:pt>
                <c:pt idx="4">
                  <c:v>Tid 5</c:v>
                </c:pt>
              </c:strCache>
            </c:strRef>
          </c:cat>
          <c:val>
            <c:numRef>
              <c:f>Ferritin!$BG$5:$BG$11</c:f>
              <c:numCache>
                <c:formatCode>0%</c:formatCode>
                <c:ptCount val="7"/>
                <c:pt idx="0">
                  <c:v>2.4127922949401071E-2</c:v>
                </c:pt>
                <c:pt idx="1">
                  <c:v>3.5767093406185071E-2</c:v>
                </c:pt>
                <c:pt idx="2">
                  <c:v>2.3841507283110266E-2</c:v>
                </c:pt>
                <c:pt idx="3">
                  <c:v>5.3153578346258629E-3</c:v>
                </c:pt>
                <c:pt idx="4">
                  <c:v>1.9664352326302065E-2</c:v>
                </c:pt>
                <c:pt idx="5">
                  <c:v>0</c:v>
                </c:pt>
                <c:pt idx="6">
                  <c:v>0</c:v>
                </c:pt>
              </c:numCache>
            </c:numRef>
          </c:val>
          <c:smooth val="0"/>
          <c:extLst>
            <c:ext xmlns:c16="http://schemas.microsoft.com/office/drawing/2014/chart" uri="{C3380CC4-5D6E-409C-BE32-E72D297353CC}">
              <c16:uniqueId val="{00000018-B350-4324-A14E-50A17F894E81}"/>
            </c:ext>
          </c:extLst>
        </c:ser>
        <c:dLbls>
          <c:showLegendKey val="0"/>
          <c:showVal val="0"/>
          <c:showCatName val="0"/>
          <c:showSerName val="0"/>
          <c:showPercent val="0"/>
          <c:showBubbleSize val="0"/>
        </c:dLbls>
        <c:marker val="1"/>
        <c:smooth val="0"/>
        <c:axId val="167572608"/>
        <c:axId val="167574144"/>
      </c:lineChart>
      <c:catAx>
        <c:axId val="167572608"/>
        <c:scaling>
          <c:orientation val="minMax"/>
        </c:scaling>
        <c:delete val="0"/>
        <c:axPos val="b"/>
        <c:numFmt formatCode="General" sourceLinked="1"/>
        <c:majorTickMark val="out"/>
        <c:minorTickMark val="none"/>
        <c:tickLblPos val="low"/>
        <c:txPr>
          <a:bodyPr/>
          <a:lstStyle/>
          <a:p>
            <a:pPr>
              <a:defRPr sz="1600"/>
            </a:pPr>
            <a:endParaRPr lang="nb-NO"/>
          </a:p>
        </c:txPr>
        <c:crossAx val="167574144"/>
        <c:crosses val="autoZero"/>
        <c:auto val="1"/>
        <c:lblAlgn val="ctr"/>
        <c:lblOffset val="100"/>
        <c:noMultiLvlLbl val="0"/>
      </c:catAx>
      <c:valAx>
        <c:axId val="167574144"/>
        <c:scaling>
          <c:orientation val="minMax"/>
        </c:scaling>
        <c:delete val="0"/>
        <c:axPos val="l"/>
        <c:majorGridlines/>
        <c:numFmt formatCode="0%" sourceLinked="1"/>
        <c:majorTickMark val="out"/>
        <c:minorTickMark val="none"/>
        <c:tickLblPos val="nextTo"/>
        <c:txPr>
          <a:bodyPr/>
          <a:lstStyle/>
          <a:p>
            <a:pPr>
              <a:defRPr sz="1800"/>
            </a:pPr>
            <a:endParaRPr lang="nb-NO"/>
          </a:p>
        </c:txPr>
        <c:crossAx val="167572608"/>
        <c:crosses val="autoZero"/>
        <c:crossBetween val="between"/>
      </c:valAx>
    </c:plotArea>
    <c:legend>
      <c:legendPos val="r"/>
      <c:legendEntry>
        <c:idx val="22"/>
        <c:delete val="1"/>
      </c:legendEntry>
      <c:legendEntry>
        <c:idx val="23"/>
        <c:delete val="1"/>
      </c:legendEntry>
      <c:layout>
        <c:manualLayout>
          <c:xMode val="edge"/>
          <c:yMode val="edge"/>
          <c:x val="0.82544498575349234"/>
          <c:y val="2.2944410677408086E-2"/>
          <c:w val="0.16816618158012853"/>
          <c:h val="0.84095609652543046"/>
        </c:manualLayout>
      </c:layout>
      <c:overlay val="0"/>
      <c:txPr>
        <a:bodyPr/>
        <a:lstStyle/>
        <a:p>
          <a:pPr>
            <a:defRPr sz="1100"/>
          </a:pPr>
          <a:endParaRPr lang="nb-NO"/>
        </a:p>
      </c:txPr>
    </c:legend>
    <c:plotVisOnly val="1"/>
    <c:dispBlanksAs val="gap"/>
    <c:showDLblsOverMax val="0"/>
  </c:chart>
  <c:printSettings>
    <c:headerFooter/>
    <c:pageMargins b="0.78740157499999996" l="0.70000000000000029" r="0.70000000000000029" t="0.78740157499999996" header="0.30000000000000016" footer="0.30000000000000016"/>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xdr:from>
      <xdr:col>0</xdr:col>
      <xdr:colOff>0</xdr:colOff>
      <xdr:row>15</xdr:row>
      <xdr:rowOff>0</xdr:rowOff>
    </xdr:from>
    <xdr:to>
      <xdr:col>14</xdr:col>
      <xdr:colOff>414130</xdr:colOff>
      <xdr:row>41</xdr:row>
      <xdr:rowOff>41411</xdr:rowOff>
    </xdr:to>
    <xdr:graphicFrame macro="">
      <xdr:nvGraphicFramePr>
        <xdr:cNvPr id="2" name="Diagram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414130</xdr:colOff>
      <xdr:row>15</xdr:row>
      <xdr:rowOff>13804</xdr:rowOff>
    </xdr:from>
    <xdr:to>
      <xdr:col>29</xdr:col>
      <xdr:colOff>0</xdr:colOff>
      <xdr:row>40</xdr:row>
      <xdr:rowOff>248476</xdr:rowOff>
    </xdr:to>
    <xdr:graphicFrame macro="">
      <xdr:nvGraphicFramePr>
        <xdr:cNvPr id="3" name="Diagram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28</xdr:col>
      <xdr:colOff>560917</xdr:colOff>
      <xdr:row>15</xdr:row>
      <xdr:rowOff>1</xdr:rowOff>
    </xdr:from>
    <xdr:to>
      <xdr:col>44</xdr:col>
      <xdr:colOff>96631</xdr:colOff>
      <xdr:row>29</xdr:row>
      <xdr:rowOff>110436</xdr:rowOff>
    </xdr:to>
    <xdr:sp macro="" textlink="">
      <xdr:nvSpPr>
        <xdr:cNvPr id="4" name="TekstSylinder 3">
          <a:extLst>
            <a:ext uri="{FF2B5EF4-FFF2-40B4-BE49-F238E27FC236}">
              <a16:creationId xmlns:a16="http://schemas.microsoft.com/office/drawing/2014/main" id="{00000000-0008-0000-0000-000004000000}"/>
            </a:ext>
          </a:extLst>
        </xdr:cNvPr>
        <xdr:cNvSpPr txBox="1"/>
      </xdr:nvSpPr>
      <xdr:spPr>
        <a:xfrm>
          <a:off x="15715192" y="4076701"/>
          <a:ext cx="6650889" cy="415856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nb-NO" sz="1400"/>
            <a:t>Man registrerer data i de gule</a:t>
          </a:r>
          <a:r>
            <a:rPr lang="nb-NO" sz="1400" baseline="0"/>
            <a:t> cellene.</a:t>
          </a:r>
        </a:p>
        <a:p>
          <a:r>
            <a:rPr lang="nb-NO" sz="1400"/>
            <a:t>Registrer måleresultater for prøvene 1 til 20 i kolonnene D til W for betingelsene angitt i A4:B14.</a:t>
          </a:r>
        </a:p>
        <a:p>
          <a:r>
            <a:rPr lang="nb-NO" sz="1400"/>
            <a:t>Registrer kvalitetsmål for bias i celle X3 og totalfeil i celle Z3.</a:t>
          </a:r>
        </a:p>
        <a:p>
          <a:r>
            <a:rPr lang="nb-NO" sz="1400"/>
            <a:t>Hvis man måler ved de forskjellige betingelsene til ulike tider, kan man registrere kontrollverdi for hvert tidspunkt i cellene C4:C14.</a:t>
          </a:r>
        </a:p>
        <a:p>
          <a:r>
            <a:rPr lang="nb-NO" sz="1400"/>
            <a:t>Både relative og absolutte avvik blir vurdert.</a:t>
          </a:r>
        </a:p>
        <a:p>
          <a:r>
            <a:rPr lang="nb-NO" sz="1400"/>
            <a:t>I plottene er kvalitetsmålene rette linjer, bias-målet i blått og TEa i rødt. Det brukes ulike symboler for hver prøve slik at man lett kan finne hvilke prøver og konsentrasjoner som avviker ved å se på symbolbeskrivelsene til høyre i venstre plott. De samme symbolene gjelder for begge plottene. Gjennomsnittets 90 % konfidensintervall angis som et grått skravert område i begge plottene. </a:t>
          </a:r>
        </a:p>
        <a:p>
          <a:r>
            <a:rPr lang="nb-NO" sz="1400"/>
            <a:t>Alle verdier som overskrider kvalitetsmålene både for bias og totalfeil, merkes med rød bakgrunn i kolonnen X:AC</a:t>
          </a:r>
        </a:p>
        <a:p>
          <a:endParaRPr lang="nb-NO"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15</xdr:row>
      <xdr:rowOff>0</xdr:rowOff>
    </xdr:from>
    <xdr:to>
      <xdr:col>14</xdr:col>
      <xdr:colOff>414130</xdr:colOff>
      <xdr:row>41</xdr:row>
      <xdr:rowOff>41411</xdr:rowOff>
    </xdr:to>
    <xdr:graphicFrame macro="">
      <xdr:nvGraphicFramePr>
        <xdr:cNvPr id="2" name="Diagram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414130</xdr:colOff>
      <xdr:row>15</xdr:row>
      <xdr:rowOff>13804</xdr:rowOff>
    </xdr:from>
    <xdr:to>
      <xdr:col>31</xdr:col>
      <xdr:colOff>0</xdr:colOff>
      <xdr:row>40</xdr:row>
      <xdr:rowOff>248476</xdr:rowOff>
    </xdr:to>
    <xdr:graphicFrame macro="">
      <xdr:nvGraphicFramePr>
        <xdr:cNvPr id="3" name="Diagram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30</xdr:col>
      <xdr:colOff>560917</xdr:colOff>
      <xdr:row>15</xdr:row>
      <xdr:rowOff>1</xdr:rowOff>
    </xdr:from>
    <xdr:to>
      <xdr:col>46</xdr:col>
      <xdr:colOff>96631</xdr:colOff>
      <xdr:row>29</xdr:row>
      <xdr:rowOff>110436</xdr:rowOff>
    </xdr:to>
    <xdr:sp macro="" textlink="">
      <xdr:nvSpPr>
        <xdr:cNvPr id="4" name="TekstSylinder 3">
          <a:extLst>
            <a:ext uri="{FF2B5EF4-FFF2-40B4-BE49-F238E27FC236}">
              <a16:creationId xmlns:a16="http://schemas.microsoft.com/office/drawing/2014/main" id="{00000000-0008-0000-0100-000004000000}"/>
            </a:ext>
          </a:extLst>
        </xdr:cNvPr>
        <xdr:cNvSpPr txBox="1"/>
      </xdr:nvSpPr>
      <xdr:spPr>
        <a:xfrm>
          <a:off x="15715192" y="4076701"/>
          <a:ext cx="6650889" cy="415856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nb-NO" sz="1400"/>
            <a:t>Man registrerer data i de gule</a:t>
          </a:r>
          <a:r>
            <a:rPr lang="nb-NO" sz="1400" baseline="0"/>
            <a:t> cellene.</a:t>
          </a:r>
        </a:p>
        <a:p>
          <a:r>
            <a:rPr lang="nb-NO" sz="1400"/>
            <a:t>Registrer måleresultater for prøvene 1 til 20 i kolonnene D til W for betingelsene angitt i A4:B14.</a:t>
          </a:r>
        </a:p>
        <a:p>
          <a:r>
            <a:rPr lang="nb-NO" sz="1400"/>
            <a:t>Registrer kvalitetsmål for bias i celle X3 og totalfeil i celle Z3.</a:t>
          </a:r>
        </a:p>
        <a:p>
          <a:r>
            <a:rPr lang="nb-NO" sz="1400"/>
            <a:t>Hvis man måler ved de forskjellige betingelsene til ulike tider, kan man registrere kontrollverdi for hvert tidspunkt i cellene C4:C14.</a:t>
          </a:r>
        </a:p>
        <a:p>
          <a:r>
            <a:rPr lang="nb-NO" sz="1400"/>
            <a:t>Både relative og absolutte avvik blir vurdert.</a:t>
          </a:r>
        </a:p>
        <a:p>
          <a:r>
            <a:rPr lang="nb-NO" sz="1400"/>
            <a:t>I plottene er kvalitetsmålene rette linjer, bias-målet i blått og TEa i rødt. Det brukes ulike symboler for hver prøve slik at man lett kan finne hvilke prøver og konsentrasjoner som avviker ved å se på symbolbeskrivelsene til høyre i venstre plott. De samme symbolene gjelder for begge plottene. Gjennomsnittets 90 % konfidensintervall angis som et grått skravert område i begge plottene. </a:t>
          </a:r>
        </a:p>
        <a:p>
          <a:r>
            <a:rPr lang="nb-NO" sz="1400"/>
            <a:t>Alle verdier som overskrider kvalitetsmålene både for bias og totalfeil, merkes med rød bakgrunn i kolonnen X:AC</a:t>
          </a:r>
        </a:p>
        <a:p>
          <a:endParaRPr lang="nb-NO" sz="14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15</xdr:row>
      <xdr:rowOff>0</xdr:rowOff>
    </xdr:from>
    <xdr:to>
      <xdr:col>14</xdr:col>
      <xdr:colOff>414130</xdr:colOff>
      <xdr:row>41</xdr:row>
      <xdr:rowOff>41411</xdr:rowOff>
    </xdr:to>
    <xdr:graphicFrame macro="">
      <xdr:nvGraphicFramePr>
        <xdr:cNvPr id="2" name="Diagram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414130</xdr:colOff>
      <xdr:row>15</xdr:row>
      <xdr:rowOff>13804</xdr:rowOff>
    </xdr:from>
    <xdr:to>
      <xdr:col>29</xdr:col>
      <xdr:colOff>0</xdr:colOff>
      <xdr:row>40</xdr:row>
      <xdr:rowOff>248476</xdr:rowOff>
    </xdr:to>
    <xdr:graphicFrame macro="">
      <xdr:nvGraphicFramePr>
        <xdr:cNvPr id="3" name="Diagram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28</xdr:col>
      <xdr:colOff>560917</xdr:colOff>
      <xdr:row>15</xdr:row>
      <xdr:rowOff>1</xdr:rowOff>
    </xdr:from>
    <xdr:to>
      <xdr:col>44</xdr:col>
      <xdr:colOff>96631</xdr:colOff>
      <xdr:row>29</xdr:row>
      <xdr:rowOff>110436</xdr:rowOff>
    </xdr:to>
    <xdr:sp macro="" textlink="">
      <xdr:nvSpPr>
        <xdr:cNvPr id="4" name="TekstSylinder 3">
          <a:extLst>
            <a:ext uri="{FF2B5EF4-FFF2-40B4-BE49-F238E27FC236}">
              <a16:creationId xmlns:a16="http://schemas.microsoft.com/office/drawing/2014/main" id="{00000000-0008-0000-0200-000004000000}"/>
            </a:ext>
          </a:extLst>
        </xdr:cNvPr>
        <xdr:cNvSpPr txBox="1"/>
      </xdr:nvSpPr>
      <xdr:spPr>
        <a:xfrm>
          <a:off x="15715192" y="4076701"/>
          <a:ext cx="6650889" cy="415856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nb-NO" sz="1400"/>
            <a:t>Man registrerer data i de gule</a:t>
          </a:r>
          <a:r>
            <a:rPr lang="nb-NO" sz="1400" baseline="0"/>
            <a:t> cellene.</a:t>
          </a:r>
        </a:p>
        <a:p>
          <a:r>
            <a:rPr lang="nb-NO" sz="1400"/>
            <a:t>Registrer måleresultater for prøvene 1 til 20 i kolonnene D til W for betingelsene angitt i A4:B14.</a:t>
          </a:r>
        </a:p>
        <a:p>
          <a:r>
            <a:rPr lang="nb-NO" sz="1400"/>
            <a:t>Registrer kvalitetsmål for bias i celle X3 og totalfeil i celle Z3.</a:t>
          </a:r>
        </a:p>
        <a:p>
          <a:r>
            <a:rPr lang="nb-NO" sz="1400"/>
            <a:t>Hvis man måler ved de forskjellige betingelsene til ulike tider, kan man registrere kontrollverdi for hvert tidspunkt i cellene C4:C14.</a:t>
          </a:r>
        </a:p>
        <a:p>
          <a:r>
            <a:rPr lang="nb-NO" sz="1400"/>
            <a:t>Både relative og absolutte avvik blir vurdert.</a:t>
          </a:r>
        </a:p>
        <a:p>
          <a:r>
            <a:rPr lang="nb-NO" sz="1400"/>
            <a:t>I plottene er kvalitetsmålene rette linjer, bias-målet i blått og TEa i rødt. Det brukes ulike symboler for hver prøve slik at man lett kan finne hvilke prøver og konsentrasjoner som avviker ved å se på symbolbeskrivelsene til høyre i venstre plott. De samme symbolene gjelder for begge plottene. Gjennomsnittets 90 % konfidensintervall angis som et grått skravert område i begge plottene. </a:t>
          </a:r>
        </a:p>
        <a:p>
          <a:r>
            <a:rPr lang="nb-NO" sz="1400"/>
            <a:t>Alle verdier som overskrider kvalitetsmålene både for bias og totalfeil, merkes med rød bakgrunn i kolonnen X:AC</a:t>
          </a:r>
        </a:p>
        <a:p>
          <a:endParaRPr lang="nb-NO" sz="14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15</xdr:row>
      <xdr:rowOff>0</xdr:rowOff>
    </xdr:from>
    <xdr:to>
      <xdr:col>14</xdr:col>
      <xdr:colOff>414130</xdr:colOff>
      <xdr:row>41</xdr:row>
      <xdr:rowOff>41411</xdr:rowOff>
    </xdr:to>
    <xdr:graphicFrame macro="">
      <xdr:nvGraphicFramePr>
        <xdr:cNvPr id="2" name="Diagram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414130</xdr:colOff>
      <xdr:row>15</xdr:row>
      <xdr:rowOff>13804</xdr:rowOff>
    </xdr:from>
    <xdr:to>
      <xdr:col>31</xdr:col>
      <xdr:colOff>0</xdr:colOff>
      <xdr:row>40</xdr:row>
      <xdr:rowOff>248476</xdr:rowOff>
    </xdr:to>
    <xdr:graphicFrame macro="">
      <xdr:nvGraphicFramePr>
        <xdr:cNvPr id="3" name="Diagram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30</xdr:col>
      <xdr:colOff>560917</xdr:colOff>
      <xdr:row>15</xdr:row>
      <xdr:rowOff>1</xdr:rowOff>
    </xdr:from>
    <xdr:to>
      <xdr:col>46</xdr:col>
      <xdr:colOff>96631</xdr:colOff>
      <xdr:row>29</xdr:row>
      <xdr:rowOff>110436</xdr:rowOff>
    </xdr:to>
    <xdr:sp macro="" textlink="">
      <xdr:nvSpPr>
        <xdr:cNvPr id="4" name="TekstSylinder 3">
          <a:extLst>
            <a:ext uri="{FF2B5EF4-FFF2-40B4-BE49-F238E27FC236}">
              <a16:creationId xmlns:a16="http://schemas.microsoft.com/office/drawing/2014/main" id="{00000000-0008-0000-0300-000004000000}"/>
            </a:ext>
          </a:extLst>
        </xdr:cNvPr>
        <xdr:cNvSpPr txBox="1"/>
      </xdr:nvSpPr>
      <xdr:spPr>
        <a:xfrm>
          <a:off x="15715192" y="4076701"/>
          <a:ext cx="6650889" cy="415856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nb-NO" sz="1400"/>
            <a:t>Man registrerer data i de gule</a:t>
          </a:r>
          <a:r>
            <a:rPr lang="nb-NO" sz="1400" baseline="0"/>
            <a:t> cellene.</a:t>
          </a:r>
        </a:p>
        <a:p>
          <a:r>
            <a:rPr lang="nb-NO" sz="1400"/>
            <a:t>Registrer måleresultater for prøvene 1 til 20 i kolonnene D til W for betingelsene angitt i A4:B14.</a:t>
          </a:r>
        </a:p>
        <a:p>
          <a:r>
            <a:rPr lang="nb-NO" sz="1400"/>
            <a:t>Registrer kvalitetsmål for bias i celle X3 og totalfeil i celle Z3.</a:t>
          </a:r>
        </a:p>
        <a:p>
          <a:r>
            <a:rPr lang="nb-NO" sz="1400"/>
            <a:t>Hvis man måler ved de forskjellige betingelsene til ulike tider, kan man registrere kontrollverdi for hvert tidspunkt i cellene C4:C14.</a:t>
          </a:r>
        </a:p>
        <a:p>
          <a:r>
            <a:rPr lang="nb-NO" sz="1400"/>
            <a:t>Både relative og absolutte avvik blir vurdert.</a:t>
          </a:r>
        </a:p>
        <a:p>
          <a:r>
            <a:rPr lang="nb-NO" sz="1400"/>
            <a:t>I plottene er kvalitetsmålene rette linjer, bias-målet i blått og TEa i rødt. Det brukes ulike symboler for hver prøve slik at man lett kan finne hvilke prøver og konsentrasjoner som avviker ved å se på symbolbeskrivelsene til høyre i venstre plott. De samme symbolene gjelder for begge plottene. Gjennomsnittets 90 % konfidensintervall angis som et grått skravert område i begge plottene. </a:t>
          </a:r>
        </a:p>
        <a:p>
          <a:r>
            <a:rPr lang="nb-NO" sz="1400"/>
            <a:t>Alle verdier som overskrider kvalitetsmålene både for bias og totalfeil, merkes med rød bakgrunn i kolonnen X:AC</a:t>
          </a:r>
        </a:p>
        <a:p>
          <a:endParaRPr lang="nb-NO" sz="14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15</xdr:row>
      <xdr:rowOff>0</xdr:rowOff>
    </xdr:from>
    <xdr:to>
      <xdr:col>14</xdr:col>
      <xdr:colOff>414130</xdr:colOff>
      <xdr:row>41</xdr:row>
      <xdr:rowOff>41411</xdr:rowOff>
    </xdr:to>
    <xdr:graphicFrame macro="">
      <xdr:nvGraphicFramePr>
        <xdr:cNvPr id="2" name="Diagram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414130</xdr:colOff>
      <xdr:row>15</xdr:row>
      <xdr:rowOff>13804</xdr:rowOff>
    </xdr:from>
    <xdr:to>
      <xdr:col>31</xdr:col>
      <xdr:colOff>0</xdr:colOff>
      <xdr:row>40</xdr:row>
      <xdr:rowOff>248476</xdr:rowOff>
    </xdr:to>
    <xdr:graphicFrame macro="">
      <xdr:nvGraphicFramePr>
        <xdr:cNvPr id="3" name="Diagram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30</xdr:col>
      <xdr:colOff>560917</xdr:colOff>
      <xdr:row>15</xdr:row>
      <xdr:rowOff>1</xdr:rowOff>
    </xdr:from>
    <xdr:to>
      <xdr:col>46</xdr:col>
      <xdr:colOff>96631</xdr:colOff>
      <xdr:row>29</xdr:row>
      <xdr:rowOff>110436</xdr:rowOff>
    </xdr:to>
    <xdr:sp macro="" textlink="">
      <xdr:nvSpPr>
        <xdr:cNvPr id="4" name="TekstSylinder 3">
          <a:extLst>
            <a:ext uri="{FF2B5EF4-FFF2-40B4-BE49-F238E27FC236}">
              <a16:creationId xmlns:a16="http://schemas.microsoft.com/office/drawing/2014/main" id="{00000000-0008-0000-0400-000004000000}"/>
            </a:ext>
          </a:extLst>
        </xdr:cNvPr>
        <xdr:cNvSpPr txBox="1"/>
      </xdr:nvSpPr>
      <xdr:spPr>
        <a:xfrm>
          <a:off x="15715192" y="4076701"/>
          <a:ext cx="6650889" cy="415856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nb-NO" sz="1400"/>
            <a:t>Man registrerer data i de gule</a:t>
          </a:r>
          <a:r>
            <a:rPr lang="nb-NO" sz="1400" baseline="0"/>
            <a:t> cellene.</a:t>
          </a:r>
        </a:p>
        <a:p>
          <a:r>
            <a:rPr lang="nb-NO" sz="1400"/>
            <a:t>Registrer måleresultater for prøvene 1 til 20 i kolonnene D til W for betingelsene angitt i A4:B14.</a:t>
          </a:r>
        </a:p>
        <a:p>
          <a:r>
            <a:rPr lang="nb-NO" sz="1400"/>
            <a:t>Registrer kvalitetsmål for bias i celle X3 og totalfeil i celle Z3.</a:t>
          </a:r>
        </a:p>
        <a:p>
          <a:r>
            <a:rPr lang="nb-NO" sz="1400"/>
            <a:t>Hvis man måler ved de forskjellige betingelsene til ulike tider, kan man registrere kontrollverdi for hvert tidspunkt i cellene C4:C14.</a:t>
          </a:r>
        </a:p>
        <a:p>
          <a:r>
            <a:rPr lang="nb-NO" sz="1400"/>
            <a:t>Både relative og absolutte avvik blir vurdert.</a:t>
          </a:r>
        </a:p>
        <a:p>
          <a:r>
            <a:rPr lang="nb-NO" sz="1400"/>
            <a:t>I plottene er kvalitetsmålene rette linjer, bias-målet i blått og TEa i rødt. Det brukes ulike symboler for hver prøve slik at man lett kan finne hvilke prøver og konsentrasjoner som avviker ved å se på symbolbeskrivelsene til høyre i venstre plott. De samme symbolene gjelder for begge plottene. Gjennomsnittets 90 % konfidensintervall angis som et grått skravert område i begge plottene. </a:t>
          </a:r>
        </a:p>
        <a:p>
          <a:r>
            <a:rPr lang="nb-NO" sz="1400"/>
            <a:t>Alle verdier som overskrider kvalitetsmålene både for bias og totalfeil, merkes med rød bakgrunn i kolonnen X:AC</a:t>
          </a:r>
        </a:p>
        <a:p>
          <a:endParaRPr lang="nb-NO" sz="14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15</xdr:row>
      <xdr:rowOff>0</xdr:rowOff>
    </xdr:from>
    <xdr:to>
      <xdr:col>14</xdr:col>
      <xdr:colOff>414130</xdr:colOff>
      <xdr:row>41</xdr:row>
      <xdr:rowOff>41411</xdr:rowOff>
    </xdr:to>
    <xdr:graphicFrame macro="">
      <xdr:nvGraphicFramePr>
        <xdr:cNvPr id="2" name="Diagram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414130</xdr:colOff>
      <xdr:row>15</xdr:row>
      <xdr:rowOff>13804</xdr:rowOff>
    </xdr:from>
    <xdr:to>
      <xdr:col>29</xdr:col>
      <xdr:colOff>0</xdr:colOff>
      <xdr:row>40</xdr:row>
      <xdr:rowOff>248476</xdr:rowOff>
    </xdr:to>
    <xdr:graphicFrame macro="">
      <xdr:nvGraphicFramePr>
        <xdr:cNvPr id="3" name="Diagram 2">
          <a:extLst>
            <a:ext uri="{FF2B5EF4-FFF2-40B4-BE49-F238E27FC236}">
              <a16:creationId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28</xdr:col>
      <xdr:colOff>560917</xdr:colOff>
      <xdr:row>15</xdr:row>
      <xdr:rowOff>1</xdr:rowOff>
    </xdr:from>
    <xdr:to>
      <xdr:col>44</xdr:col>
      <xdr:colOff>96631</xdr:colOff>
      <xdr:row>29</xdr:row>
      <xdr:rowOff>110436</xdr:rowOff>
    </xdr:to>
    <xdr:sp macro="" textlink="">
      <xdr:nvSpPr>
        <xdr:cNvPr id="4" name="TekstSylinder 3">
          <a:extLst>
            <a:ext uri="{FF2B5EF4-FFF2-40B4-BE49-F238E27FC236}">
              <a16:creationId xmlns:a16="http://schemas.microsoft.com/office/drawing/2014/main" id="{00000000-0008-0000-0500-000004000000}"/>
            </a:ext>
          </a:extLst>
        </xdr:cNvPr>
        <xdr:cNvSpPr txBox="1"/>
      </xdr:nvSpPr>
      <xdr:spPr>
        <a:xfrm>
          <a:off x="15715192" y="4076701"/>
          <a:ext cx="6498489" cy="415856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nb-NO" sz="1400"/>
            <a:t>Man registrerer data i de gule</a:t>
          </a:r>
          <a:r>
            <a:rPr lang="nb-NO" sz="1400" baseline="0"/>
            <a:t> cellene.</a:t>
          </a:r>
        </a:p>
        <a:p>
          <a:r>
            <a:rPr lang="nb-NO" sz="1400"/>
            <a:t>Registrer måleresultater for prøvene 1 til 20 i kolonnene D til W for betingelsene angitt i A4:B14.</a:t>
          </a:r>
        </a:p>
        <a:p>
          <a:r>
            <a:rPr lang="nb-NO" sz="1400"/>
            <a:t>Registrer kvalitetsmål for bias i celle X3 og totalfeil i celle Z3.</a:t>
          </a:r>
        </a:p>
        <a:p>
          <a:r>
            <a:rPr lang="nb-NO" sz="1400"/>
            <a:t>Hvis man måler ved de forskjellige betingelsene til ulike tider, kan man registrere kontrollverdi for hvert tidspunkt i cellene C4:C14.</a:t>
          </a:r>
        </a:p>
        <a:p>
          <a:r>
            <a:rPr lang="nb-NO" sz="1400"/>
            <a:t>Både relative og absolutte avvik blir vurdert.</a:t>
          </a:r>
        </a:p>
        <a:p>
          <a:r>
            <a:rPr lang="nb-NO" sz="1400"/>
            <a:t>I plottene er kvalitetsmålene rette linjer, bias-målet i blått og TEa i rødt. Det brukes ulike symboler for hver prøve slik at man lett kan finne hvilke prøver og konsentrasjoner som avviker ved å se på symbolbeskrivelsene til høyre i venstre plott. De samme symbolene gjelder for begge plottene. Gjennomsnittets 90 % konfidensintervall angis som et grått skravert område i begge plottene. </a:t>
          </a:r>
        </a:p>
        <a:p>
          <a:r>
            <a:rPr lang="nb-NO" sz="1400"/>
            <a:t>Alle verdier som overskrider kvalitetsmålene både for bias og totalfeil, merkes med rød bakgrunn i kolonnen X:AC</a:t>
          </a:r>
        </a:p>
        <a:p>
          <a:endParaRPr lang="nb-NO" sz="1400"/>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CZ68"/>
  <sheetViews>
    <sheetView zoomScale="90" zoomScaleNormal="90" workbookViewId="0">
      <selection activeCell="P11" sqref="P11"/>
    </sheetView>
  </sheetViews>
  <sheetFormatPr baseColWidth="10" defaultRowHeight="15" x14ac:dyDescent="0.25"/>
  <cols>
    <col min="1" max="1" width="13.28515625" customWidth="1"/>
    <col min="2" max="2" width="20.7109375" customWidth="1"/>
    <col min="3" max="3" width="8.28515625" customWidth="1"/>
    <col min="4" max="4" width="7.85546875" customWidth="1"/>
    <col min="5" max="7" width="7.28515625" customWidth="1"/>
    <col min="8" max="8" width="8.5703125" customWidth="1"/>
    <col min="9" max="23" width="7.28515625" customWidth="1"/>
    <col min="24" max="24" width="8.42578125" customWidth="1"/>
    <col min="25" max="25" width="6.28515625" customWidth="1"/>
    <col min="26" max="26" width="8.7109375" customWidth="1"/>
    <col min="27" max="27" width="6.28515625" customWidth="1"/>
    <col min="28" max="28" width="7.7109375" customWidth="1"/>
    <col min="29" max="29" width="8.7109375" customWidth="1"/>
    <col min="30" max="30" width="7.140625" hidden="1" customWidth="1"/>
    <col min="31" max="31" width="6.7109375" hidden="1" customWidth="1"/>
    <col min="32" max="32" width="7.5703125" customWidth="1"/>
    <col min="33" max="33" width="8.28515625" customWidth="1"/>
    <col min="34" max="36" width="6.5703125" customWidth="1"/>
    <col min="37" max="37" width="8.5703125" customWidth="1"/>
    <col min="38" max="38" width="6.5703125" customWidth="1"/>
    <col min="39" max="39" width="8.85546875" customWidth="1"/>
    <col min="40" max="40" width="8" customWidth="1"/>
    <col min="41" max="41" width="6.7109375" customWidth="1"/>
    <col min="42" max="42" width="8" customWidth="1"/>
    <col min="43" max="43" width="6.5703125" customWidth="1"/>
    <col min="44" max="44" width="9.140625" customWidth="1"/>
    <col min="45" max="45" width="7.85546875" customWidth="1"/>
    <col min="46" max="59" width="6.5703125" customWidth="1"/>
    <col min="60" max="60" width="9.5703125" customWidth="1"/>
    <col min="61" max="61" width="9.85546875" customWidth="1"/>
    <col min="62" max="62" width="6.42578125" customWidth="1"/>
    <col min="63" max="63" width="9" customWidth="1"/>
    <col min="64" max="64" width="11.140625" customWidth="1"/>
    <col min="65" max="65" width="9" customWidth="1"/>
    <col min="66" max="80" width="6.42578125" customWidth="1"/>
    <col min="81" max="81" width="6.85546875" customWidth="1"/>
    <col min="82" max="82" width="7.7109375" customWidth="1"/>
    <col min="83" max="83" width="8.5703125" customWidth="1"/>
    <col min="84" max="85" width="6.5703125" customWidth="1"/>
    <col min="86" max="86" width="6" customWidth="1"/>
    <col min="87" max="88" width="6.85546875" customWidth="1"/>
    <col min="89" max="89" width="5.42578125" customWidth="1"/>
    <col min="90" max="90" width="5.7109375" customWidth="1"/>
    <col min="91" max="98" width="4" customWidth="1"/>
  </cols>
  <sheetData>
    <row r="1" spans="1:97" ht="16.5" customHeight="1" x14ac:dyDescent="0.3">
      <c r="A1" s="176" t="s">
        <v>94</v>
      </c>
      <c r="B1" s="176"/>
      <c r="C1" s="163"/>
      <c r="D1" s="178" t="s">
        <v>9</v>
      </c>
      <c r="E1" s="178"/>
      <c r="F1" s="178"/>
      <c r="G1" s="178"/>
      <c r="H1" s="178"/>
      <c r="I1" s="178"/>
      <c r="J1" s="178"/>
      <c r="K1" s="178"/>
      <c r="L1" s="178"/>
      <c r="M1" s="178"/>
      <c r="N1" s="178"/>
      <c r="O1" s="178"/>
      <c r="P1" s="178"/>
      <c r="Q1" s="178"/>
      <c r="R1" s="178"/>
      <c r="S1" s="178"/>
      <c r="T1" s="178"/>
      <c r="U1" s="178"/>
      <c r="V1" s="178"/>
      <c r="W1" s="178"/>
      <c r="X1" s="179" t="s">
        <v>3</v>
      </c>
      <c r="Y1" s="180"/>
      <c r="Z1" s="180"/>
      <c r="AA1" s="181" t="s">
        <v>4</v>
      </c>
      <c r="AB1" s="181"/>
      <c r="AC1" s="181"/>
      <c r="AD1" s="10"/>
      <c r="AG1" s="11"/>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CF1" s="8"/>
      <c r="CG1" s="8"/>
      <c r="CH1" s="8"/>
    </row>
    <row r="2" spans="1:97" ht="17.25" customHeight="1" x14ac:dyDescent="0.25">
      <c r="A2" s="177"/>
      <c r="B2" s="177"/>
      <c r="C2" s="83"/>
      <c r="D2" s="182" t="s">
        <v>0</v>
      </c>
      <c r="E2" s="183"/>
      <c r="F2" s="183"/>
      <c r="G2" s="183"/>
      <c r="H2" s="183"/>
      <c r="I2" s="183"/>
      <c r="J2" s="183"/>
      <c r="K2" s="183"/>
      <c r="L2" s="183"/>
      <c r="M2" s="183"/>
      <c r="N2" s="183"/>
      <c r="O2" s="183"/>
      <c r="P2" s="183"/>
      <c r="Q2" s="183"/>
      <c r="R2" s="183"/>
      <c r="S2" s="183"/>
      <c r="T2" s="183"/>
      <c r="U2" s="183"/>
      <c r="V2" s="183"/>
      <c r="W2" s="184"/>
      <c r="X2" s="185" t="s">
        <v>5</v>
      </c>
      <c r="Y2" s="186"/>
      <c r="Z2" s="12" t="s">
        <v>6</v>
      </c>
      <c r="AA2" s="181" t="s">
        <v>5</v>
      </c>
      <c r="AB2" s="181"/>
      <c r="AC2" s="14" t="s">
        <v>6</v>
      </c>
      <c r="AD2" s="14"/>
      <c r="AH2" s="8"/>
      <c r="AI2" s="8"/>
      <c r="AJ2" s="8"/>
      <c r="AK2" s="8"/>
      <c r="AL2" s="8"/>
      <c r="CH2" s="8"/>
    </row>
    <row r="3" spans="1:97" s="2" customFormat="1" ht="20.25" customHeight="1" x14ac:dyDescent="0.25">
      <c r="A3" s="171" t="s">
        <v>8</v>
      </c>
      <c r="B3" s="172"/>
      <c r="C3" s="23" t="s">
        <v>12</v>
      </c>
      <c r="D3" s="151">
        <v>41</v>
      </c>
      <c r="E3" s="151">
        <v>42</v>
      </c>
      <c r="F3" s="151">
        <v>43</v>
      </c>
      <c r="G3" s="152">
        <v>44</v>
      </c>
      <c r="H3" s="151">
        <v>45</v>
      </c>
      <c r="I3" s="151">
        <v>46</v>
      </c>
      <c r="J3" s="152">
        <v>47</v>
      </c>
      <c r="K3" s="152">
        <v>21</v>
      </c>
      <c r="L3" s="151">
        <v>22</v>
      </c>
      <c r="M3" s="152">
        <v>23</v>
      </c>
      <c r="N3" s="151">
        <v>24</v>
      </c>
      <c r="O3" s="151">
        <v>25</v>
      </c>
      <c r="P3" s="156">
        <v>27</v>
      </c>
      <c r="Q3" s="156"/>
      <c r="R3" s="151"/>
      <c r="S3" s="151"/>
      <c r="T3" s="156"/>
      <c r="U3" s="151"/>
      <c r="V3" s="151"/>
      <c r="W3" s="1"/>
      <c r="X3" s="173">
        <v>8.4000000000000005E-2</v>
      </c>
      <c r="Y3" s="174"/>
      <c r="Z3" s="147">
        <v>0.219</v>
      </c>
      <c r="AA3" s="175">
        <f>X3*AD3</f>
        <v>0.14131384615384621</v>
      </c>
      <c r="AB3" s="175"/>
      <c r="AC3" s="162">
        <f>Z3*AD3</f>
        <v>0.36842538461538471</v>
      </c>
      <c r="AD3" s="9">
        <f>AVERAGE(D4:W4)</f>
        <v>1.6823076923076927</v>
      </c>
      <c r="AE3" s="89">
        <f>AVERAGE(C4:C14)</f>
        <v>1</v>
      </c>
      <c r="AG3" s="90">
        <v>1</v>
      </c>
      <c r="AH3" s="53">
        <v>2</v>
      </c>
      <c r="AI3" s="53">
        <v>3</v>
      </c>
      <c r="AJ3" s="53">
        <v>4</v>
      </c>
      <c r="AK3" s="53">
        <v>5</v>
      </c>
      <c r="AL3" s="53">
        <v>6</v>
      </c>
      <c r="AM3" s="53">
        <v>7</v>
      </c>
      <c r="AN3" s="53">
        <v>8</v>
      </c>
      <c r="AO3" s="53">
        <v>9</v>
      </c>
      <c r="AP3" s="53">
        <v>10</v>
      </c>
      <c r="AQ3" s="53">
        <v>11</v>
      </c>
      <c r="AR3" s="53">
        <v>12</v>
      </c>
      <c r="AS3" s="53">
        <v>13</v>
      </c>
      <c r="AT3" s="53">
        <v>14</v>
      </c>
      <c r="AU3" s="53">
        <v>15</v>
      </c>
      <c r="AV3" s="53">
        <v>16</v>
      </c>
      <c r="AW3" s="53">
        <v>17</v>
      </c>
      <c r="AX3" s="53">
        <v>18</v>
      </c>
      <c r="AY3" s="53">
        <v>19</v>
      </c>
      <c r="AZ3" s="53">
        <v>20</v>
      </c>
      <c r="BA3" s="53" t="s">
        <v>21</v>
      </c>
      <c r="BB3" s="53" t="s">
        <v>10</v>
      </c>
      <c r="BC3" s="54" t="s">
        <v>19</v>
      </c>
      <c r="BD3" s="54" t="s">
        <v>22</v>
      </c>
      <c r="BE3" s="53" t="s">
        <v>13</v>
      </c>
      <c r="BF3" s="54" t="s">
        <v>20</v>
      </c>
      <c r="BG3" s="53" t="s">
        <v>11</v>
      </c>
      <c r="BH3" s="90">
        <v>1</v>
      </c>
      <c r="BI3" s="53">
        <v>2</v>
      </c>
      <c r="BJ3" s="53">
        <v>3</v>
      </c>
      <c r="BK3" s="53">
        <v>4</v>
      </c>
      <c r="BL3" s="53">
        <v>5</v>
      </c>
      <c r="BM3" s="53">
        <v>6</v>
      </c>
      <c r="BN3" s="53">
        <v>7</v>
      </c>
      <c r="BO3" s="53">
        <v>8</v>
      </c>
      <c r="BP3" s="53">
        <v>9</v>
      </c>
      <c r="BQ3" s="53">
        <v>10</v>
      </c>
      <c r="BR3" s="53">
        <v>11</v>
      </c>
      <c r="BS3" s="53">
        <v>12</v>
      </c>
      <c r="BT3" s="53">
        <v>13</v>
      </c>
      <c r="BU3" s="53">
        <v>14</v>
      </c>
      <c r="BV3" s="53">
        <v>15</v>
      </c>
      <c r="BW3" s="53">
        <v>16</v>
      </c>
      <c r="BX3" s="53">
        <v>17</v>
      </c>
      <c r="BY3" s="53">
        <v>18</v>
      </c>
      <c r="BZ3" s="53">
        <v>19</v>
      </c>
      <c r="CA3" s="53">
        <v>20</v>
      </c>
      <c r="CB3" s="94" t="s">
        <v>21</v>
      </c>
      <c r="CC3" s="94" t="s">
        <v>10</v>
      </c>
      <c r="CD3" s="95" t="s">
        <v>19</v>
      </c>
      <c r="CE3" s="95" t="s">
        <v>22</v>
      </c>
      <c r="CF3" s="94" t="s">
        <v>13</v>
      </c>
      <c r="CG3" s="95" t="s">
        <v>20</v>
      </c>
      <c r="CH3" s="8"/>
      <c r="CI3"/>
      <c r="CJ3"/>
      <c r="CK3"/>
      <c r="CL3"/>
      <c r="CM3"/>
      <c r="CN3"/>
      <c r="CO3"/>
      <c r="CP3"/>
      <c r="CQ3"/>
      <c r="CR3"/>
      <c r="CS3"/>
    </row>
    <row r="4" spans="1:97" s="2" customFormat="1" ht="21.75" customHeight="1" x14ac:dyDescent="0.25">
      <c r="A4" s="84" t="s">
        <v>14</v>
      </c>
      <c r="B4" s="141" t="s">
        <v>91</v>
      </c>
      <c r="C4" s="22">
        <v>1</v>
      </c>
      <c r="D4" s="153">
        <v>0.9</v>
      </c>
      <c r="E4" s="153">
        <v>1.55</v>
      </c>
      <c r="F4" s="153">
        <v>0.69</v>
      </c>
      <c r="G4" s="153">
        <v>1.0900000000000001</v>
      </c>
      <c r="H4" s="153">
        <v>2</v>
      </c>
      <c r="I4" s="153">
        <v>2.9</v>
      </c>
      <c r="J4" s="153">
        <v>3.2</v>
      </c>
      <c r="K4" s="153">
        <v>2.25</v>
      </c>
      <c r="L4" s="153">
        <v>1.64</v>
      </c>
      <c r="M4" s="153">
        <v>1.03</v>
      </c>
      <c r="N4" s="153">
        <v>0.28000000000000003</v>
      </c>
      <c r="O4" s="153">
        <v>0.77</v>
      </c>
      <c r="P4" s="153">
        <v>3.57</v>
      </c>
      <c r="Q4" s="153"/>
      <c r="R4" s="153"/>
      <c r="S4" s="153"/>
      <c r="T4" s="153"/>
      <c r="U4" s="153"/>
      <c r="V4" s="153"/>
      <c r="W4" s="153"/>
      <c r="X4" s="12" t="s">
        <v>1</v>
      </c>
      <c r="Y4" s="7" t="s">
        <v>11</v>
      </c>
      <c r="Z4" s="13" t="s">
        <v>7</v>
      </c>
      <c r="AA4" s="12" t="s">
        <v>2</v>
      </c>
      <c r="AB4" s="7" t="s">
        <v>11</v>
      </c>
      <c r="AC4" s="13" t="s">
        <v>7</v>
      </c>
      <c r="AD4" s="96">
        <f t="shared" ref="AD4:AD14" si="0">AE$3/C4</f>
        <v>1</v>
      </c>
      <c r="AE4" s="53">
        <f>COUNT(AG4:AZ4)</f>
        <v>20</v>
      </c>
      <c r="AF4" s="53" t="str">
        <f>IF(A4="","",A4)</f>
        <v>Tid 0</v>
      </c>
      <c r="AG4" s="85">
        <f>D4*$AD4</f>
        <v>0.9</v>
      </c>
      <c r="AH4" s="32">
        <f t="shared" ref="AH4:AZ4" si="1">E4*$AD4</f>
        <v>1.55</v>
      </c>
      <c r="AI4" s="32">
        <f t="shared" si="1"/>
        <v>0.69</v>
      </c>
      <c r="AJ4" s="32">
        <f t="shared" si="1"/>
        <v>1.0900000000000001</v>
      </c>
      <c r="AK4" s="32">
        <f t="shared" si="1"/>
        <v>2</v>
      </c>
      <c r="AL4" s="32">
        <f t="shared" si="1"/>
        <v>2.9</v>
      </c>
      <c r="AM4" s="32">
        <f t="shared" si="1"/>
        <v>3.2</v>
      </c>
      <c r="AN4" s="32">
        <f t="shared" si="1"/>
        <v>2.25</v>
      </c>
      <c r="AO4" s="32">
        <f t="shared" si="1"/>
        <v>1.64</v>
      </c>
      <c r="AP4" s="32">
        <f t="shared" si="1"/>
        <v>1.03</v>
      </c>
      <c r="AQ4" s="32">
        <f t="shared" si="1"/>
        <v>0.28000000000000003</v>
      </c>
      <c r="AR4" s="32">
        <f t="shared" si="1"/>
        <v>0.77</v>
      </c>
      <c r="AS4" s="32">
        <f t="shared" si="1"/>
        <v>3.57</v>
      </c>
      <c r="AT4" s="32">
        <f t="shared" si="1"/>
        <v>0</v>
      </c>
      <c r="AU4" s="32">
        <f t="shared" si="1"/>
        <v>0</v>
      </c>
      <c r="AV4" s="32">
        <f t="shared" si="1"/>
        <v>0</v>
      </c>
      <c r="AW4" s="32">
        <f t="shared" si="1"/>
        <v>0</v>
      </c>
      <c r="AX4" s="32">
        <f t="shared" si="1"/>
        <v>0</v>
      </c>
      <c r="AY4" s="32">
        <f t="shared" si="1"/>
        <v>0</v>
      </c>
      <c r="AZ4" s="32">
        <f t="shared" si="1"/>
        <v>0</v>
      </c>
      <c r="BA4" s="32"/>
      <c r="BB4" s="32"/>
      <c r="BC4" s="32"/>
      <c r="BD4" s="32"/>
      <c r="BE4" s="55"/>
      <c r="BF4" s="53"/>
      <c r="BG4" s="57"/>
      <c r="BH4" s="91">
        <f>AG4</f>
        <v>0.9</v>
      </c>
      <c r="BI4" s="31">
        <f t="shared" ref="BI4:CA4" si="2">AH4</f>
        <v>1.55</v>
      </c>
      <c r="BJ4" s="31">
        <f t="shared" si="2"/>
        <v>0.69</v>
      </c>
      <c r="BK4" s="31">
        <f t="shared" si="2"/>
        <v>1.0900000000000001</v>
      </c>
      <c r="BL4" s="31">
        <f t="shared" si="2"/>
        <v>2</v>
      </c>
      <c r="BM4" s="31">
        <f t="shared" si="2"/>
        <v>2.9</v>
      </c>
      <c r="BN4" s="31">
        <f t="shared" si="2"/>
        <v>3.2</v>
      </c>
      <c r="BO4" s="31">
        <f t="shared" si="2"/>
        <v>2.25</v>
      </c>
      <c r="BP4" s="31">
        <f t="shared" si="2"/>
        <v>1.64</v>
      </c>
      <c r="BQ4" s="31">
        <f t="shared" si="2"/>
        <v>1.03</v>
      </c>
      <c r="BR4" s="31">
        <f t="shared" si="2"/>
        <v>0.28000000000000003</v>
      </c>
      <c r="BS4" s="31">
        <f t="shared" si="2"/>
        <v>0.77</v>
      </c>
      <c r="BT4" s="31">
        <f t="shared" si="2"/>
        <v>3.57</v>
      </c>
      <c r="BU4" s="31">
        <f t="shared" si="2"/>
        <v>0</v>
      </c>
      <c r="BV4" s="31">
        <f t="shared" si="2"/>
        <v>0</v>
      </c>
      <c r="BW4" s="31">
        <f t="shared" si="2"/>
        <v>0</v>
      </c>
      <c r="BX4" s="31">
        <f t="shared" si="2"/>
        <v>0</v>
      </c>
      <c r="BY4" s="31">
        <f t="shared" si="2"/>
        <v>0</v>
      </c>
      <c r="BZ4" s="31">
        <f t="shared" si="2"/>
        <v>0</v>
      </c>
      <c r="CA4" s="31">
        <f t="shared" si="2"/>
        <v>0</v>
      </c>
      <c r="CB4" s="53"/>
      <c r="CC4" s="53"/>
      <c r="CD4" s="53"/>
      <c r="CE4" s="53"/>
      <c r="CF4" s="57"/>
      <c r="CG4" s="57"/>
      <c r="CI4"/>
      <c r="CJ4"/>
      <c r="CK4"/>
      <c r="CL4"/>
      <c r="CM4"/>
      <c r="CN4"/>
      <c r="CO4"/>
      <c r="CP4"/>
      <c r="CQ4"/>
      <c r="CR4"/>
      <c r="CS4"/>
    </row>
    <row r="5" spans="1:97" s="2" customFormat="1" ht="21" customHeight="1" x14ac:dyDescent="0.25">
      <c r="A5" s="84" t="s">
        <v>15</v>
      </c>
      <c r="B5" s="141" t="s">
        <v>84</v>
      </c>
      <c r="C5" s="22">
        <v>1</v>
      </c>
      <c r="D5" s="153">
        <v>0.90400000000000003</v>
      </c>
      <c r="E5" s="153">
        <v>1.6140000000000001</v>
      </c>
      <c r="F5" s="153">
        <v>0.70299999999999996</v>
      </c>
      <c r="G5" s="153">
        <v>1.0840000000000001</v>
      </c>
      <c r="H5" s="153">
        <v>2.1019999999999999</v>
      </c>
      <c r="I5" s="153">
        <v>2.9710000000000001</v>
      </c>
      <c r="J5" s="153">
        <v>3.2789999999999999</v>
      </c>
      <c r="K5" s="153">
        <v>2.27</v>
      </c>
      <c r="L5" s="153">
        <v>1.68</v>
      </c>
      <c r="M5" s="153">
        <v>1.05</v>
      </c>
      <c r="N5" s="153">
        <v>0.28000000000000003</v>
      </c>
      <c r="O5" s="153">
        <v>0.79</v>
      </c>
      <c r="P5" s="153">
        <v>3.59</v>
      </c>
      <c r="Q5" s="153"/>
      <c r="R5" s="153"/>
      <c r="S5" s="153"/>
      <c r="T5" s="153"/>
      <c r="U5" s="153"/>
      <c r="V5" s="153"/>
      <c r="W5" s="153"/>
      <c r="X5" s="16">
        <f t="shared" ref="X5:X14" si="3">IF(AE5=0,"",AVERAGE(AG5:AZ5))</f>
        <v>1.8731837968448357E-2</v>
      </c>
      <c r="Y5" s="19">
        <f t="shared" ref="Y5:Y14" si="4">IF(AE5&lt;2,"",STDEV(AG5:AZ5)/SQRT(COUNT(AG5:AZ5))*TINV(0.1,COUNT(AG5:AZ5)-1))</f>
        <v>7.9646225289405365E-3</v>
      </c>
      <c r="Z5" s="17">
        <f t="shared" ref="Z5:Z14" si="5">IF(AE5=0,"",1-(FREQUENCY(AG5:AZ5,Z$3)+FREQUENCY(AG5:AZ5,-Z$3))/COUNT(AG5:AZ5))</f>
        <v>0</v>
      </c>
      <c r="AA5" s="18">
        <f t="shared" ref="AA5:AA14" si="6">IF(AE5=0,"",AVERAGE(BH5:CA5))</f>
        <v>3.4384615384615382E-2</v>
      </c>
      <c r="AB5" s="20">
        <f t="shared" ref="AB5:AB14" si="7">IF(AE5&lt;2,"",STDEV(BH5:CA5)/SQRT(COUNT(BH5:CA5))*TINV(0.1,COUNT(BH5:CA5)-1))</f>
        <v>1.6783203927024651E-2</v>
      </c>
      <c r="AC5" s="17">
        <f t="shared" ref="AC5:AC14" si="8">IF(AE5=0,"",1-(FREQUENCY(BH5:CA5,Z$3*AD$3)+FREQUENCY(BH5:CA5,-Z$3*AD$3))/COUNT(BH5:CA5))</f>
        <v>0</v>
      </c>
      <c r="AD5" s="96">
        <f t="shared" si="0"/>
        <v>1</v>
      </c>
      <c r="AE5" s="97">
        <f t="shared" ref="AE5:AE14" si="9">COUNT(D5:W5)</f>
        <v>13</v>
      </c>
      <c r="AF5" s="53" t="str">
        <f t="shared" ref="AF5:AF14" si="10">IF(A5="","",A5)</f>
        <v>Tid 1</v>
      </c>
      <c r="AG5" s="86">
        <f t="shared" ref="AG5:AV14" si="11">IF(D5*D$4=0,"",D5*$AD5/AG$4-1)</f>
        <v>4.4444444444444731E-3</v>
      </c>
      <c r="AH5" s="5">
        <f t="shared" si="11"/>
        <v>4.1290322580645133E-2</v>
      </c>
      <c r="AI5" s="5">
        <f t="shared" si="11"/>
        <v>1.8840579710144967E-2</v>
      </c>
      <c r="AJ5" s="5">
        <f t="shared" si="11"/>
        <v>-5.5045871559633586E-3</v>
      </c>
      <c r="AK5" s="5">
        <f t="shared" si="11"/>
        <v>5.0999999999999934E-2</v>
      </c>
      <c r="AL5" s="5">
        <f t="shared" si="11"/>
        <v>2.4482758620689715E-2</v>
      </c>
      <c r="AM5" s="5">
        <f t="shared" si="11"/>
        <v>2.4687499999999973E-2</v>
      </c>
      <c r="AN5" s="5">
        <f t="shared" si="11"/>
        <v>8.8888888888889461E-3</v>
      </c>
      <c r="AO5" s="5">
        <f t="shared" si="11"/>
        <v>2.4390243902439046E-2</v>
      </c>
      <c r="AP5" s="5">
        <f t="shared" si="11"/>
        <v>1.9417475728155331E-2</v>
      </c>
      <c r="AQ5" s="5">
        <f t="shared" si="11"/>
        <v>0</v>
      </c>
      <c r="AR5" s="5">
        <f t="shared" si="11"/>
        <v>2.5974025974025983E-2</v>
      </c>
      <c r="AS5" s="5">
        <f t="shared" si="11"/>
        <v>5.6022408963585235E-3</v>
      </c>
      <c r="AT5" s="5" t="str">
        <f t="shared" si="11"/>
        <v/>
      </c>
      <c r="AU5" s="5" t="str">
        <f t="shared" si="11"/>
        <v/>
      </c>
      <c r="AV5" s="5" t="str">
        <f t="shared" si="11"/>
        <v/>
      </c>
      <c r="AW5" s="5" t="str">
        <f t="shared" ref="AW5:AZ14" si="12">IF(T5*T$4=0,"",T5*$AD5/AW$4-1)</f>
        <v/>
      </c>
      <c r="AX5" s="5" t="str">
        <f t="shared" si="12"/>
        <v/>
      </c>
      <c r="AY5" s="5" t="str">
        <f t="shared" si="12"/>
        <v/>
      </c>
      <c r="AZ5" s="5" t="str">
        <f t="shared" si="12"/>
        <v/>
      </c>
      <c r="BA5" s="3">
        <f t="shared" ref="BA5:BA14" si="13">IF(AE5=0,"",Z$3)</f>
        <v>0.219</v>
      </c>
      <c r="BB5" s="3">
        <f t="shared" ref="BB5:BB14" si="14">IF(AE5=0,"",X$3)</f>
        <v>8.4000000000000005E-2</v>
      </c>
      <c r="BC5" s="3">
        <f t="shared" ref="BC5:BC14" si="15">IF(AE5=0,"",-BB5)</f>
        <v>-8.4000000000000005E-2</v>
      </c>
      <c r="BD5" s="3">
        <f t="shared" ref="BD5:BD14" si="16">IF(AE5=0,"",-BA5)</f>
        <v>-0.219</v>
      </c>
      <c r="BE5" s="56">
        <f t="shared" ref="BE5:BE14" si="17">IF(AE5=0,"",AVERAGE(AG5:AZ5))</f>
        <v>1.8731837968448357E-2</v>
      </c>
      <c r="BF5" s="56">
        <f t="shared" ref="BF5:BF14" si="18">IF(AE5&lt;2,"",STDEV(AG5:AZ5)/SQRT(AE5)*TINV(0.05,AE5-1))</f>
        <v>9.7366004124907462E-3</v>
      </c>
      <c r="BG5" s="58">
        <f t="shared" ref="BG5:BG14" si="19">IF(CG5="","",-CG5)</f>
        <v>-2.0517149392203737E-2</v>
      </c>
      <c r="BH5" s="92">
        <f t="shared" ref="BH5:BW14" si="20">IF(D5*D$4=0,"",D5*$AD5-AG$4)</f>
        <v>4.0000000000000036E-3</v>
      </c>
      <c r="BI5" s="4">
        <f t="shared" si="20"/>
        <v>6.4000000000000057E-2</v>
      </c>
      <c r="BJ5" s="4">
        <f t="shared" si="20"/>
        <v>1.3000000000000012E-2</v>
      </c>
      <c r="BK5" s="4">
        <f t="shared" si="20"/>
        <v>-6.0000000000000053E-3</v>
      </c>
      <c r="BL5" s="4">
        <f t="shared" si="20"/>
        <v>0.10199999999999987</v>
      </c>
      <c r="BM5" s="4">
        <f t="shared" si="20"/>
        <v>7.1000000000000174E-2</v>
      </c>
      <c r="BN5" s="4">
        <f t="shared" si="20"/>
        <v>7.8999999999999737E-2</v>
      </c>
      <c r="BO5" s="4">
        <f t="shared" si="20"/>
        <v>2.0000000000000018E-2</v>
      </c>
      <c r="BP5" s="4">
        <f t="shared" si="20"/>
        <v>4.0000000000000036E-2</v>
      </c>
      <c r="BQ5" s="4">
        <f t="shared" si="20"/>
        <v>2.0000000000000018E-2</v>
      </c>
      <c r="BR5" s="4">
        <f t="shared" si="20"/>
        <v>0</v>
      </c>
      <c r="BS5" s="4">
        <f t="shared" si="20"/>
        <v>2.0000000000000018E-2</v>
      </c>
      <c r="BT5" s="4">
        <f t="shared" si="20"/>
        <v>2.0000000000000018E-2</v>
      </c>
      <c r="BU5" s="4" t="str">
        <f t="shared" si="20"/>
        <v/>
      </c>
      <c r="BV5" s="4" t="str">
        <f t="shared" si="20"/>
        <v/>
      </c>
      <c r="BW5" s="4" t="str">
        <f t="shared" si="20"/>
        <v/>
      </c>
      <c r="BX5" s="4" t="str">
        <f t="shared" ref="BX5:CA14" si="21">IF(T5*T$4=0,"",T5*$AD5-AW$4)</f>
        <v/>
      </c>
      <c r="BY5" s="4" t="str">
        <f t="shared" si="21"/>
        <v/>
      </c>
      <c r="BZ5" s="4" t="str">
        <f t="shared" si="21"/>
        <v/>
      </c>
      <c r="CA5" s="4" t="str">
        <f t="shared" si="21"/>
        <v/>
      </c>
      <c r="CB5" s="93">
        <f t="shared" ref="CB5:CB14" si="22">IF(AE5=0,"",AC$3)</f>
        <v>0.36842538461538471</v>
      </c>
      <c r="CC5" s="93">
        <f t="shared" ref="CC5:CC14" si="23">IF(AE5=0,"",AA$3)</f>
        <v>0.14131384615384621</v>
      </c>
      <c r="CD5" s="93">
        <f t="shared" ref="CD5:CD14" si="24">IF(AE5=0,"",-CC5)</f>
        <v>-0.14131384615384621</v>
      </c>
      <c r="CE5" s="93">
        <f t="shared" ref="CE5:CE14" si="25">IF(AE5=0,"",-CB5)</f>
        <v>-0.36842538461538471</v>
      </c>
      <c r="CF5" s="59">
        <f t="shared" ref="CF5:CF14" si="26">IF(AE5=0,"",AVERAGE(BH5:CA5))</f>
        <v>3.4384615384615382E-2</v>
      </c>
      <c r="CG5" s="58">
        <f t="shared" ref="CG5:CG14" si="27">IF(AE5&lt;2,"",STDEV(BH5:CA5)/SQRT(AE5)*TINV(0.05,AE5-1))</f>
        <v>2.0517149392203737E-2</v>
      </c>
      <c r="CI5"/>
      <c r="CJ5"/>
      <c r="CK5"/>
      <c r="CL5"/>
      <c r="CM5"/>
      <c r="CN5"/>
      <c r="CO5"/>
      <c r="CP5"/>
      <c r="CQ5"/>
      <c r="CR5"/>
      <c r="CS5"/>
    </row>
    <row r="6" spans="1:97" s="2" customFormat="1" ht="24.75" customHeight="1" x14ac:dyDescent="0.25">
      <c r="A6" s="84" t="s">
        <v>16</v>
      </c>
      <c r="B6" s="141" t="s">
        <v>85</v>
      </c>
      <c r="C6" s="22">
        <v>1</v>
      </c>
      <c r="D6" s="153">
        <v>0.93</v>
      </c>
      <c r="E6" s="153">
        <v>1.61</v>
      </c>
      <c r="F6" s="153">
        <v>0.7</v>
      </c>
      <c r="G6" s="153">
        <v>1.1000000000000001</v>
      </c>
      <c r="H6" s="153">
        <v>2.0699999999999998</v>
      </c>
      <c r="I6" s="153">
        <v>2.93</v>
      </c>
      <c r="J6" s="153">
        <v>3.43</v>
      </c>
      <c r="K6" s="153">
        <v>2.34</v>
      </c>
      <c r="L6" s="153">
        <v>1.69</v>
      </c>
      <c r="M6" s="153">
        <v>1.06</v>
      </c>
      <c r="N6" s="153">
        <v>0.28000000000000003</v>
      </c>
      <c r="O6" s="153">
        <v>0.8</v>
      </c>
      <c r="P6" s="159"/>
      <c r="Q6" s="153"/>
      <c r="R6" s="153"/>
      <c r="S6" s="153"/>
      <c r="T6" s="153"/>
      <c r="U6" s="153"/>
      <c r="V6" s="153"/>
      <c r="W6" s="153"/>
      <c r="X6" s="16">
        <f t="shared" si="3"/>
        <v>2.929208011000084E-2</v>
      </c>
      <c r="Y6" s="19">
        <f t="shared" si="4"/>
        <v>9.8876057317137112E-3</v>
      </c>
      <c r="Z6" s="17">
        <f t="shared" si="5"/>
        <v>0</v>
      </c>
      <c r="AA6" s="18">
        <f t="shared" si="6"/>
        <v>5.3333333333333344E-2</v>
      </c>
      <c r="AB6" s="20">
        <f t="shared" si="7"/>
        <v>3.1906994153322286E-2</v>
      </c>
      <c r="AC6" s="17">
        <f t="shared" si="8"/>
        <v>0</v>
      </c>
      <c r="AD6" s="96">
        <f t="shared" si="0"/>
        <v>1</v>
      </c>
      <c r="AE6" s="97">
        <f t="shared" si="9"/>
        <v>12</v>
      </c>
      <c r="AF6" s="53" t="str">
        <f t="shared" si="10"/>
        <v>Tid 2</v>
      </c>
      <c r="AG6" s="86">
        <f t="shared" si="11"/>
        <v>3.3333333333333437E-2</v>
      </c>
      <c r="AH6" s="5">
        <f t="shared" si="11"/>
        <v>3.8709677419354938E-2</v>
      </c>
      <c r="AI6" s="5">
        <f t="shared" si="11"/>
        <v>1.449275362318847E-2</v>
      </c>
      <c r="AJ6" s="5">
        <f t="shared" si="11"/>
        <v>9.1743119266054496E-3</v>
      </c>
      <c r="AK6" s="5">
        <f t="shared" si="11"/>
        <v>3.499999999999992E-2</v>
      </c>
      <c r="AL6" s="5">
        <f t="shared" si="11"/>
        <v>1.0344827586207028E-2</v>
      </c>
      <c r="AM6" s="5">
        <f t="shared" si="11"/>
        <v>7.1874999999999911E-2</v>
      </c>
      <c r="AN6" s="5">
        <f t="shared" si="11"/>
        <v>4.0000000000000036E-2</v>
      </c>
      <c r="AO6" s="5">
        <f t="shared" si="11"/>
        <v>3.0487804878048808E-2</v>
      </c>
      <c r="AP6" s="5">
        <f t="shared" si="11"/>
        <v>2.9126213592232997E-2</v>
      </c>
      <c r="AQ6" s="5">
        <f t="shared" si="11"/>
        <v>0</v>
      </c>
      <c r="AR6" s="5">
        <f t="shared" si="11"/>
        <v>3.8961038961039085E-2</v>
      </c>
      <c r="AS6" s="5" t="str">
        <f t="shared" si="11"/>
        <v/>
      </c>
      <c r="AT6" s="5" t="str">
        <f t="shared" si="11"/>
        <v/>
      </c>
      <c r="AU6" s="5" t="str">
        <f t="shared" si="11"/>
        <v/>
      </c>
      <c r="AV6" s="5" t="str">
        <f t="shared" si="11"/>
        <v/>
      </c>
      <c r="AW6" s="5" t="str">
        <f t="shared" si="12"/>
        <v/>
      </c>
      <c r="AX6" s="5" t="str">
        <f t="shared" si="12"/>
        <v/>
      </c>
      <c r="AY6" s="5" t="str">
        <f t="shared" si="12"/>
        <v/>
      </c>
      <c r="AZ6" s="5" t="str">
        <f t="shared" si="12"/>
        <v/>
      </c>
      <c r="BA6" s="3">
        <f t="shared" si="13"/>
        <v>0.219</v>
      </c>
      <c r="BB6" s="3">
        <f t="shared" si="14"/>
        <v>8.4000000000000005E-2</v>
      </c>
      <c r="BC6" s="3">
        <f t="shared" si="15"/>
        <v>-8.4000000000000005E-2</v>
      </c>
      <c r="BD6" s="3">
        <f t="shared" si="16"/>
        <v>-0.219</v>
      </c>
      <c r="BE6" s="56">
        <f t="shared" si="17"/>
        <v>2.929208011000084E-2</v>
      </c>
      <c r="BF6" s="56">
        <f t="shared" si="18"/>
        <v>1.211796728703529E-2</v>
      </c>
      <c r="BG6" s="58">
        <f t="shared" si="19"/>
        <v>-3.9104301068300408E-2</v>
      </c>
      <c r="BH6" s="92">
        <f t="shared" si="20"/>
        <v>3.0000000000000027E-2</v>
      </c>
      <c r="BI6" s="4">
        <f t="shared" si="20"/>
        <v>6.0000000000000053E-2</v>
      </c>
      <c r="BJ6" s="4">
        <f t="shared" si="20"/>
        <v>1.0000000000000009E-2</v>
      </c>
      <c r="BK6" s="4">
        <f t="shared" si="20"/>
        <v>1.0000000000000009E-2</v>
      </c>
      <c r="BL6" s="4">
        <f t="shared" si="20"/>
        <v>6.999999999999984E-2</v>
      </c>
      <c r="BM6" s="4">
        <f t="shared" si="20"/>
        <v>3.0000000000000249E-2</v>
      </c>
      <c r="BN6" s="4">
        <f t="shared" si="20"/>
        <v>0.22999999999999998</v>
      </c>
      <c r="BO6" s="4">
        <f t="shared" si="20"/>
        <v>8.9999999999999858E-2</v>
      </c>
      <c r="BP6" s="4">
        <f t="shared" si="20"/>
        <v>5.0000000000000044E-2</v>
      </c>
      <c r="BQ6" s="4">
        <f t="shared" si="20"/>
        <v>3.0000000000000027E-2</v>
      </c>
      <c r="BR6" s="4">
        <f t="shared" si="20"/>
        <v>0</v>
      </c>
      <c r="BS6" s="4">
        <f t="shared" si="20"/>
        <v>3.0000000000000027E-2</v>
      </c>
      <c r="BT6" s="4" t="str">
        <f t="shared" si="20"/>
        <v/>
      </c>
      <c r="BU6" s="4" t="str">
        <f t="shared" si="20"/>
        <v/>
      </c>
      <c r="BV6" s="4" t="str">
        <f t="shared" si="20"/>
        <v/>
      </c>
      <c r="BW6" s="4" t="str">
        <f t="shared" si="20"/>
        <v/>
      </c>
      <c r="BX6" s="4" t="str">
        <f t="shared" si="21"/>
        <v/>
      </c>
      <c r="BY6" s="4" t="str">
        <f t="shared" si="21"/>
        <v/>
      </c>
      <c r="BZ6" s="4" t="str">
        <f t="shared" si="21"/>
        <v/>
      </c>
      <c r="CA6" s="4" t="str">
        <f t="shared" si="21"/>
        <v/>
      </c>
      <c r="CB6" s="93">
        <f t="shared" si="22"/>
        <v>0.36842538461538471</v>
      </c>
      <c r="CC6" s="93">
        <f t="shared" si="23"/>
        <v>0.14131384615384621</v>
      </c>
      <c r="CD6" s="93">
        <f t="shared" si="24"/>
        <v>-0.14131384615384621</v>
      </c>
      <c r="CE6" s="93">
        <f t="shared" si="25"/>
        <v>-0.36842538461538471</v>
      </c>
      <c r="CF6" s="59">
        <f t="shared" si="26"/>
        <v>5.3333333333333344E-2</v>
      </c>
      <c r="CG6" s="58">
        <f t="shared" si="27"/>
        <v>3.9104301068300408E-2</v>
      </c>
      <c r="CH6" s="15"/>
      <c r="CI6"/>
      <c r="CJ6"/>
      <c r="CK6"/>
      <c r="CL6"/>
      <c r="CM6"/>
      <c r="CN6"/>
      <c r="CO6"/>
      <c r="CP6"/>
      <c r="CQ6"/>
      <c r="CR6"/>
      <c r="CS6"/>
    </row>
    <row r="7" spans="1:97" s="2" customFormat="1" ht="24" customHeight="1" x14ac:dyDescent="0.25">
      <c r="A7" s="84" t="s">
        <v>17</v>
      </c>
      <c r="B7" s="141" t="s">
        <v>79</v>
      </c>
      <c r="C7" s="22">
        <v>1</v>
      </c>
      <c r="D7" s="153">
        <v>0.9</v>
      </c>
      <c r="E7" s="153">
        <v>1.67</v>
      </c>
      <c r="F7" s="153">
        <v>0.66</v>
      </c>
      <c r="G7" s="153">
        <v>0.97</v>
      </c>
      <c r="H7" s="153">
        <v>2.0499999999999998</v>
      </c>
      <c r="I7" s="159"/>
      <c r="J7" s="159"/>
      <c r="K7" s="153">
        <v>2.29</v>
      </c>
      <c r="L7" s="153">
        <v>1.67</v>
      </c>
      <c r="M7" s="153">
        <v>1.06</v>
      </c>
      <c r="N7" s="153">
        <v>0.28000000000000003</v>
      </c>
      <c r="O7" s="153">
        <v>0.77</v>
      </c>
      <c r="P7" s="153"/>
      <c r="Q7" s="153"/>
      <c r="R7" s="153"/>
      <c r="S7" s="153"/>
      <c r="T7" s="153"/>
      <c r="U7" s="153"/>
      <c r="V7" s="153"/>
      <c r="W7" s="153"/>
      <c r="X7" s="16">
        <f t="shared" si="3"/>
        <v>1.4046025146718488E-3</v>
      </c>
      <c r="Y7" s="19">
        <f t="shared" si="4"/>
        <v>2.8730848669739604E-2</v>
      </c>
      <c r="Z7" s="17">
        <f t="shared" si="5"/>
        <v>0</v>
      </c>
      <c r="AA7" s="18">
        <f t="shared" si="6"/>
        <v>1.1999999999999978E-2</v>
      </c>
      <c r="AB7" s="20">
        <f t="shared" si="7"/>
        <v>3.5713046370487347E-2</v>
      </c>
      <c r="AC7" s="17">
        <f t="shared" si="8"/>
        <v>0</v>
      </c>
      <c r="AD7" s="96">
        <f t="shared" si="0"/>
        <v>1</v>
      </c>
      <c r="AE7" s="97">
        <f t="shared" si="9"/>
        <v>10</v>
      </c>
      <c r="AF7" s="53" t="str">
        <f t="shared" si="10"/>
        <v>Tid 3</v>
      </c>
      <c r="AG7" s="86">
        <f t="shared" si="11"/>
        <v>0</v>
      </c>
      <c r="AH7" s="5">
        <f t="shared" si="11"/>
        <v>7.7419354838709653E-2</v>
      </c>
      <c r="AI7" s="5">
        <f t="shared" si="11"/>
        <v>-4.3478260869565077E-2</v>
      </c>
      <c r="AJ7" s="5">
        <f t="shared" si="11"/>
        <v>-0.11009174311926617</v>
      </c>
      <c r="AK7" s="5">
        <f t="shared" si="11"/>
        <v>2.4999999999999911E-2</v>
      </c>
      <c r="AL7" s="5" t="str">
        <f t="shared" si="11"/>
        <v/>
      </c>
      <c r="AM7" s="5" t="str">
        <f t="shared" si="11"/>
        <v/>
      </c>
      <c r="AN7" s="5">
        <f t="shared" si="11"/>
        <v>1.7777777777777892E-2</v>
      </c>
      <c r="AO7" s="5">
        <f t="shared" si="11"/>
        <v>1.8292682926829285E-2</v>
      </c>
      <c r="AP7" s="5">
        <f t="shared" si="11"/>
        <v>2.9126213592232997E-2</v>
      </c>
      <c r="AQ7" s="5">
        <f t="shared" si="11"/>
        <v>0</v>
      </c>
      <c r="AR7" s="5">
        <f t="shared" si="11"/>
        <v>0</v>
      </c>
      <c r="AS7" s="5" t="str">
        <f t="shared" si="11"/>
        <v/>
      </c>
      <c r="AT7" s="5" t="str">
        <f t="shared" si="11"/>
        <v/>
      </c>
      <c r="AU7" s="5" t="str">
        <f t="shared" si="11"/>
        <v/>
      </c>
      <c r="AV7" s="5" t="str">
        <f t="shared" si="11"/>
        <v/>
      </c>
      <c r="AW7" s="5" t="str">
        <f t="shared" si="12"/>
        <v/>
      </c>
      <c r="AX7" s="5" t="str">
        <f t="shared" si="12"/>
        <v/>
      </c>
      <c r="AY7" s="5" t="str">
        <f t="shared" si="12"/>
        <v/>
      </c>
      <c r="AZ7" s="5" t="str">
        <f t="shared" si="12"/>
        <v/>
      </c>
      <c r="BA7" s="3">
        <f t="shared" si="13"/>
        <v>0.219</v>
      </c>
      <c r="BB7" s="3">
        <f t="shared" si="14"/>
        <v>8.4000000000000005E-2</v>
      </c>
      <c r="BC7" s="3">
        <f t="shared" si="15"/>
        <v>-8.4000000000000005E-2</v>
      </c>
      <c r="BD7" s="3">
        <f t="shared" si="16"/>
        <v>-0.219</v>
      </c>
      <c r="BE7" s="56">
        <f t="shared" si="17"/>
        <v>1.4046025146718488E-3</v>
      </c>
      <c r="BF7" s="56">
        <f t="shared" si="18"/>
        <v>3.5455368817536435E-2</v>
      </c>
      <c r="BG7" s="58">
        <f t="shared" si="19"/>
        <v>-4.4071765690549859E-2</v>
      </c>
      <c r="BH7" s="92">
        <f t="shared" si="20"/>
        <v>0</v>
      </c>
      <c r="BI7" s="4">
        <f t="shared" si="20"/>
        <v>0.11999999999999988</v>
      </c>
      <c r="BJ7" s="4">
        <f t="shared" si="20"/>
        <v>-2.9999999999999916E-2</v>
      </c>
      <c r="BK7" s="4">
        <f t="shared" si="20"/>
        <v>-0.12000000000000011</v>
      </c>
      <c r="BL7" s="4">
        <f t="shared" si="20"/>
        <v>4.9999999999999822E-2</v>
      </c>
      <c r="BM7" s="4" t="str">
        <f t="shared" si="20"/>
        <v/>
      </c>
      <c r="BN7" s="4" t="str">
        <f t="shared" si="20"/>
        <v/>
      </c>
      <c r="BO7" s="4">
        <f t="shared" si="20"/>
        <v>4.0000000000000036E-2</v>
      </c>
      <c r="BP7" s="4">
        <f t="shared" si="20"/>
        <v>3.0000000000000027E-2</v>
      </c>
      <c r="BQ7" s="4">
        <f t="shared" si="20"/>
        <v>3.0000000000000027E-2</v>
      </c>
      <c r="BR7" s="4">
        <f t="shared" si="20"/>
        <v>0</v>
      </c>
      <c r="BS7" s="4">
        <f t="shared" si="20"/>
        <v>0</v>
      </c>
      <c r="BT7" s="4" t="str">
        <f t="shared" si="20"/>
        <v/>
      </c>
      <c r="BU7" s="4" t="str">
        <f t="shared" si="20"/>
        <v/>
      </c>
      <c r="BV7" s="4" t="str">
        <f t="shared" si="20"/>
        <v/>
      </c>
      <c r="BW7" s="4" t="str">
        <f t="shared" si="20"/>
        <v/>
      </c>
      <c r="BX7" s="4" t="str">
        <f t="shared" si="21"/>
        <v/>
      </c>
      <c r="BY7" s="4" t="str">
        <f t="shared" si="21"/>
        <v/>
      </c>
      <c r="BZ7" s="4" t="str">
        <f t="shared" si="21"/>
        <v/>
      </c>
      <c r="CA7" s="4" t="str">
        <f t="shared" si="21"/>
        <v/>
      </c>
      <c r="CB7" s="93">
        <f t="shared" si="22"/>
        <v>0.36842538461538471</v>
      </c>
      <c r="CC7" s="93">
        <f t="shared" si="23"/>
        <v>0.14131384615384621</v>
      </c>
      <c r="CD7" s="93">
        <f t="shared" si="24"/>
        <v>-0.14131384615384621</v>
      </c>
      <c r="CE7" s="93">
        <f t="shared" si="25"/>
        <v>-0.36842538461538471</v>
      </c>
      <c r="CF7" s="59">
        <f t="shared" si="26"/>
        <v>1.1999999999999978E-2</v>
      </c>
      <c r="CG7" s="58">
        <f t="shared" si="27"/>
        <v>4.4071765690549859E-2</v>
      </c>
      <c r="CH7" s="15"/>
      <c r="CM7"/>
      <c r="CN7"/>
      <c r="CO7"/>
      <c r="CP7"/>
      <c r="CQ7"/>
      <c r="CR7"/>
      <c r="CS7"/>
    </row>
    <row r="8" spans="1:97" s="2" customFormat="1" ht="24" customHeight="1" x14ac:dyDescent="0.25">
      <c r="A8" s="84" t="s">
        <v>18</v>
      </c>
      <c r="B8" s="141" t="s">
        <v>80</v>
      </c>
      <c r="C8" s="22">
        <v>1</v>
      </c>
      <c r="D8" s="153">
        <v>0.95</v>
      </c>
      <c r="E8" s="153">
        <v>1.65</v>
      </c>
      <c r="F8" s="153">
        <v>0.7</v>
      </c>
      <c r="G8" s="153">
        <v>1.1000000000000001</v>
      </c>
      <c r="H8" s="153">
        <v>2.1</v>
      </c>
      <c r="I8" s="153">
        <v>3.1</v>
      </c>
      <c r="J8" s="153">
        <v>3.36</v>
      </c>
      <c r="K8" s="153">
        <v>2.25</v>
      </c>
      <c r="L8" s="153"/>
      <c r="M8" s="153">
        <v>1.04</v>
      </c>
      <c r="N8" s="153">
        <v>0.27</v>
      </c>
      <c r="O8" s="153">
        <v>0.8</v>
      </c>
      <c r="P8" s="153"/>
      <c r="Q8" s="153"/>
      <c r="R8" s="153"/>
      <c r="S8" s="153"/>
      <c r="T8" s="153"/>
      <c r="U8" s="153"/>
      <c r="V8" s="153"/>
      <c r="W8" s="153"/>
      <c r="X8" s="16">
        <f t="shared" si="3"/>
        <v>2.9605432589983442E-2</v>
      </c>
      <c r="Y8" s="19">
        <f t="shared" si="4"/>
        <v>1.7746337409010021E-2</v>
      </c>
      <c r="Z8" s="17">
        <f t="shared" si="5"/>
        <v>0</v>
      </c>
      <c r="AA8" s="18">
        <f t="shared" si="6"/>
        <v>5.9999999999999984E-2</v>
      </c>
      <c r="AB8" s="20">
        <f t="shared" si="7"/>
        <v>3.8564439934507644E-2</v>
      </c>
      <c r="AC8" s="17">
        <f t="shared" si="8"/>
        <v>0</v>
      </c>
      <c r="AD8" s="96">
        <f t="shared" si="0"/>
        <v>1</v>
      </c>
      <c r="AE8" s="97">
        <f t="shared" si="9"/>
        <v>11</v>
      </c>
      <c r="AF8" s="53" t="str">
        <f t="shared" si="10"/>
        <v>Tid 4</v>
      </c>
      <c r="AG8" s="86">
        <f t="shared" si="11"/>
        <v>5.555555555555558E-2</v>
      </c>
      <c r="AH8" s="5">
        <f t="shared" si="11"/>
        <v>6.4516129032258007E-2</v>
      </c>
      <c r="AI8" s="5">
        <f t="shared" si="11"/>
        <v>1.449275362318847E-2</v>
      </c>
      <c r="AJ8" s="5">
        <f t="shared" si="11"/>
        <v>9.1743119266054496E-3</v>
      </c>
      <c r="AK8" s="5">
        <f t="shared" si="11"/>
        <v>5.0000000000000044E-2</v>
      </c>
      <c r="AL8" s="5">
        <f t="shared" si="11"/>
        <v>6.8965517241379448E-2</v>
      </c>
      <c r="AM8" s="5">
        <f t="shared" si="11"/>
        <v>4.9999999999999822E-2</v>
      </c>
      <c r="AN8" s="5">
        <f t="shared" si="11"/>
        <v>0</v>
      </c>
      <c r="AO8" s="5" t="str">
        <f t="shared" si="11"/>
        <v/>
      </c>
      <c r="AP8" s="5">
        <f t="shared" si="11"/>
        <v>9.7087378640776656E-3</v>
      </c>
      <c r="AQ8" s="5">
        <f t="shared" si="11"/>
        <v>-3.5714285714285698E-2</v>
      </c>
      <c r="AR8" s="5">
        <f t="shared" si="11"/>
        <v>3.8961038961039085E-2</v>
      </c>
      <c r="AS8" s="5" t="str">
        <f t="shared" si="11"/>
        <v/>
      </c>
      <c r="AT8" s="5" t="str">
        <f t="shared" si="11"/>
        <v/>
      </c>
      <c r="AU8" s="5" t="str">
        <f t="shared" si="11"/>
        <v/>
      </c>
      <c r="AV8" s="5" t="str">
        <f t="shared" si="11"/>
        <v/>
      </c>
      <c r="AW8" s="5" t="str">
        <f t="shared" si="12"/>
        <v/>
      </c>
      <c r="AX8" s="5" t="str">
        <f t="shared" si="12"/>
        <v/>
      </c>
      <c r="AY8" s="5" t="str">
        <f t="shared" si="12"/>
        <v/>
      </c>
      <c r="AZ8" s="5" t="str">
        <f t="shared" si="12"/>
        <v/>
      </c>
      <c r="BA8" s="3">
        <f t="shared" si="13"/>
        <v>0.219</v>
      </c>
      <c r="BB8" s="3">
        <f t="shared" si="14"/>
        <v>8.4000000000000005E-2</v>
      </c>
      <c r="BC8" s="3">
        <f t="shared" si="15"/>
        <v>-8.4000000000000005E-2</v>
      </c>
      <c r="BD8" s="3">
        <f t="shared" si="16"/>
        <v>-0.219</v>
      </c>
      <c r="BE8" s="56">
        <f t="shared" si="17"/>
        <v>2.9605432589983442E-2</v>
      </c>
      <c r="BF8" s="56">
        <f t="shared" si="18"/>
        <v>2.1816359735282006E-2</v>
      </c>
      <c r="BG8" s="58">
        <f t="shared" si="19"/>
        <v>-4.7408976579794891E-2</v>
      </c>
      <c r="BH8" s="92">
        <f t="shared" si="20"/>
        <v>4.9999999999999933E-2</v>
      </c>
      <c r="BI8" s="4">
        <f t="shared" si="20"/>
        <v>9.9999999999999867E-2</v>
      </c>
      <c r="BJ8" s="4">
        <f t="shared" si="20"/>
        <v>1.0000000000000009E-2</v>
      </c>
      <c r="BK8" s="4">
        <f t="shared" si="20"/>
        <v>1.0000000000000009E-2</v>
      </c>
      <c r="BL8" s="4">
        <f t="shared" si="20"/>
        <v>0.10000000000000009</v>
      </c>
      <c r="BM8" s="4">
        <f t="shared" si="20"/>
        <v>0.20000000000000018</v>
      </c>
      <c r="BN8" s="4">
        <f t="shared" si="20"/>
        <v>0.1599999999999997</v>
      </c>
      <c r="BO8" s="4">
        <f t="shared" si="20"/>
        <v>0</v>
      </c>
      <c r="BP8" s="4" t="str">
        <f t="shared" si="20"/>
        <v/>
      </c>
      <c r="BQ8" s="4">
        <f t="shared" si="20"/>
        <v>1.0000000000000009E-2</v>
      </c>
      <c r="BR8" s="4">
        <f t="shared" si="20"/>
        <v>-1.0000000000000009E-2</v>
      </c>
      <c r="BS8" s="4">
        <f t="shared" si="20"/>
        <v>3.0000000000000027E-2</v>
      </c>
      <c r="BT8" s="4" t="str">
        <f t="shared" si="20"/>
        <v/>
      </c>
      <c r="BU8" s="4" t="str">
        <f t="shared" si="20"/>
        <v/>
      </c>
      <c r="BV8" s="4" t="str">
        <f t="shared" si="20"/>
        <v/>
      </c>
      <c r="BW8" s="4" t="str">
        <f t="shared" si="20"/>
        <v/>
      </c>
      <c r="BX8" s="4" t="str">
        <f t="shared" si="21"/>
        <v/>
      </c>
      <c r="BY8" s="4" t="str">
        <f t="shared" si="21"/>
        <v/>
      </c>
      <c r="BZ8" s="4" t="str">
        <f t="shared" si="21"/>
        <v/>
      </c>
      <c r="CA8" s="4" t="str">
        <f t="shared" si="21"/>
        <v/>
      </c>
      <c r="CB8" s="93">
        <f t="shared" si="22"/>
        <v>0.36842538461538471</v>
      </c>
      <c r="CC8" s="93">
        <f t="shared" si="23"/>
        <v>0.14131384615384621</v>
      </c>
      <c r="CD8" s="93">
        <f t="shared" si="24"/>
        <v>-0.14131384615384621</v>
      </c>
      <c r="CE8" s="93">
        <f t="shared" si="25"/>
        <v>-0.36842538461538471</v>
      </c>
      <c r="CF8" s="59">
        <f t="shared" si="26"/>
        <v>5.9999999999999984E-2</v>
      </c>
      <c r="CG8" s="58">
        <f t="shared" si="27"/>
        <v>4.7408976579794891E-2</v>
      </c>
      <c r="CH8" s="15"/>
      <c r="CM8"/>
      <c r="CN8"/>
      <c r="CO8"/>
      <c r="CP8"/>
      <c r="CQ8"/>
      <c r="CR8"/>
      <c r="CS8"/>
    </row>
    <row r="9" spans="1:97" s="2" customFormat="1" ht="24" customHeight="1" x14ac:dyDescent="0.25">
      <c r="A9" s="84" t="s">
        <v>96</v>
      </c>
      <c r="B9" s="141" t="s">
        <v>97</v>
      </c>
      <c r="C9" s="22">
        <v>1</v>
      </c>
      <c r="D9" s="153">
        <v>0.97</v>
      </c>
      <c r="E9" s="153">
        <v>1.68</v>
      </c>
      <c r="F9" s="153"/>
      <c r="G9" s="153">
        <v>1.1399999999999999</v>
      </c>
      <c r="H9" s="153">
        <v>1.76</v>
      </c>
      <c r="I9" s="153">
        <v>2.94</v>
      </c>
      <c r="J9" s="153">
        <v>3.29</v>
      </c>
      <c r="K9" s="153">
        <v>2.25</v>
      </c>
      <c r="L9" s="153"/>
      <c r="M9" s="153">
        <v>0.99</v>
      </c>
      <c r="N9" s="153"/>
      <c r="O9" s="153"/>
      <c r="P9" s="153"/>
      <c r="Q9" s="153"/>
      <c r="R9" s="153"/>
      <c r="S9" s="153"/>
      <c r="T9" s="153"/>
      <c r="U9" s="153"/>
      <c r="V9" s="153"/>
      <c r="W9" s="153"/>
      <c r="X9" s="16">
        <f t="shared" si="3"/>
        <v>1.132543214308819E-2</v>
      </c>
      <c r="Y9" s="19">
        <f t="shared" si="4"/>
        <v>4.4612640747809004E-2</v>
      </c>
      <c r="Z9" s="17">
        <f t="shared" si="5"/>
        <v>0</v>
      </c>
      <c r="AA9" s="18">
        <f t="shared" si="6"/>
        <v>1.2499999999999942E-2</v>
      </c>
      <c r="AB9" s="20">
        <f t="shared" si="7"/>
        <v>7.6770519936624135E-2</v>
      </c>
      <c r="AC9" s="17">
        <f t="shared" si="8"/>
        <v>0</v>
      </c>
      <c r="AD9" s="96">
        <f t="shared" si="0"/>
        <v>1</v>
      </c>
      <c r="AE9" s="97">
        <f t="shared" si="9"/>
        <v>8</v>
      </c>
      <c r="AF9" s="53" t="str">
        <f t="shared" si="10"/>
        <v>Tid 5</v>
      </c>
      <c r="AG9" s="86">
        <f t="shared" si="11"/>
        <v>7.7777777777777724E-2</v>
      </c>
      <c r="AH9" s="5">
        <f t="shared" si="11"/>
        <v>8.3870967741935365E-2</v>
      </c>
      <c r="AI9" s="5" t="str">
        <f t="shared" si="11"/>
        <v/>
      </c>
      <c r="AJ9" s="5">
        <f t="shared" si="11"/>
        <v>4.5871559633027248E-2</v>
      </c>
      <c r="AK9" s="5">
        <f t="shared" si="11"/>
        <v>-0.12</v>
      </c>
      <c r="AL9" s="5">
        <f t="shared" si="11"/>
        <v>1.379310344827589E-2</v>
      </c>
      <c r="AM9" s="5">
        <f t="shared" si="11"/>
        <v>2.8124999999999956E-2</v>
      </c>
      <c r="AN9" s="5">
        <f t="shared" si="11"/>
        <v>0</v>
      </c>
      <c r="AO9" s="5" t="str">
        <f t="shared" si="11"/>
        <v/>
      </c>
      <c r="AP9" s="5">
        <f t="shared" si="11"/>
        <v>-3.8834951456310662E-2</v>
      </c>
      <c r="AQ9" s="5" t="str">
        <f t="shared" si="11"/>
        <v/>
      </c>
      <c r="AR9" s="5" t="str">
        <f t="shared" si="11"/>
        <v/>
      </c>
      <c r="AS9" s="5" t="str">
        <f t="shared" si="11"/>
        <v/>
      </c>
      <c r="AT9" s="5" t="str">
        <f t="shared" si="11"/>
        <v/>
      </c>
      <c r="AU9" s="5" t="str">
        <f t="shared" si="11"/>
        <v/>
      </c>
      <c r="AV9" s="5" t="str">
        <f t="shared" si="11"/>
        <v/>
      </c>
      <c r="AW9" s="5" t="str">
        <f t="shared" si="12"/>
        <v/>
      </c>
      <c r="AX9" s="5" t="str">
        <f t="shared" si="12"/>
        <v/>
      </c>
      <c r="AY9" s="5" t="str">
        <f t="shared" si="12"/>
        <v/>
      </c>
      <c r="AZ9" s="5" t="str">
        <f t="shared" si="12"/>
        <v/>
      </c>
      <c r="BA9" s="3">
        <f t="shared" si="13"/>
        <v>0.219</v>
      </c>
      <c r="BB9" s="3">
        <f t="shared" si="14"/>
        <v>8.4000000000000005E-2</v>
      </c>
      <c r="BC9" s="3">
        <f t="shared" si="15"/>
        <v>-8.4000000000000005E-2</v>
      </c>
      <c r="BD9" s="3">
        <f t="shared" si="16"/>
        <v>-0.219</v>
      </c>
      <c r="BE9" s="56">
        <f t="shared" si="17"/>
        <v>1.132543214308819E-2</v>
      </c>
      <c r="BF9" s="56">
        <f t="shared" si="18"/>
        <v>5.5681053272980431E-2</v>
      </c>
      <c r="BG9" s="58">
        <f t="shared" si="19"/>
        <v>-9.5817314078084692E-2</v>
      </c>
      <c r="BH9" s="92">
        <f t="shared" si="20"/>
        <v>6.9999999999999951E-2</v>
      </c>
      <c r="BI9" s="4">
        <f t="shared" si="20"/>
        <v>0.12999999999999989</v>
      </c>
      <c r="BJ9" s="4" t="str">
        <f t="shared" si="20"/>
        <v/>
      </c>
      <c r="BK9" s="4">
        <f t="shared" si="20"/>
        <v>4.9999999999999822E-2</v>
      </c>
      <c r="BL9" s="4">
        <f t="shared" si="20"/>
        <v>-0.24</v>
      </c>
      <c r="BM9" s="4">
        <f t="shared" si="20"/>
        <v>4.0000000000000036E-2</v>
      </c>
      <c r="BN9" s="4">
        <f t="shared" si="20"/>
        <v>8.9999999999999858E-2</v>
      </c>
      <c r="BO9" s="4">
        <f t="shared" si="20"/>
        <v>0</v>
      </c>
      <c r="BP9" s="4" t="str">
        <f t="shared" si="20"/>
        <v/>
      </c>
      <c r="BQ9" s="4">
        <f t="shared" si="20"/>
        <v>-4.0000000000000036E-2</v>
      </c>
      <c r="BR9" s="4" t="str">
        <f t="shared" si="20"/>
        <v/>
      </c>
      <c r="BS9" s="4" t="str">
        <f t="shared" si="20"/>
        <v/>
      </c>
      <c r="BT9" s="4" t="str">
        <f t="shared" si="20"/>
        <v/>
      </c>
      <c r="BU9" s="4" t="str">
        <f t="shared" si="20"/>
        <v/>
      </c>
      <c r="BV9" s="4" t="str">
        <f t="shared" si="20"/>
        <v/>
      </c>
      <c r="BW9" s="4" t="str">
        <f t="shared" si="20"/>
        <v/>
      </c>
      <c r="BX9" s="4" t="str">
        <f t="shared" si="21"/>
        <v/>
      </c>
      <c r="BY9" s="4" t="str">
        <f t="shared" si="21"/>
        <v/>
      </c>
      <c r="BZ9" s="4" t="str">
        <f t="shared" si="21"/>
        <v/>
      </c>
      <c r="CA9" s="4" t="str">
        <f t="shared" si="21"/>
        <v/>
      </c>
      <c r="CB9" s="93">
        <f t="shared" si="22"/>
        <v>0.36842538461538471</v>
      </c>
      <c r="CC9" s="93">
        <f t="shared" si="23"/>
        <v>0.14131384615384621</v>
      </c>
      <c r="CD9" s="93">
        <f t="shared" si="24"/>
        <v>-0.14131384615384621</v>
      </c>
      <c r="CE9" s="93">
        <f t="shared" si="25"/>
        <v>-0.36842538461538471</v>
      </c>
      <c r="CF9" s="59">
        <f t="shared" si="26"/>
        <v>1.2499999999999942E-2</v>
      </c>
      <c r="CG9" s="58">
        <f t="shared" si="27"/>
        <v>9.5817314078084692E-2</v>
      </c>
      <c r="CH9" s="15"/>
      <c r="CM9"/>
      <c r="CN9"/>
      <c r="CO9"/>
      <c r="CP9"/>
      <c r="CQ9"/>
      <c r="CR9"/>
      <c r="CS9"/>
    </row>
    <row r="10" spans="1:97" s="2" customFormat="1" ht="24" customHeight="1" x14ac:dyDescent="0.25">
      <c r="A10" s="84"/>
      <c r="B10" s="141"/>
      <c r="C10" s="22"/>
      <c r="D10" s="153"/>
      <c r="E10" s="153"/>
      <c r="F10" s="153"/>
      <c r="G10" s="153"/>
      <c r="H10" s="153"/>
      <c r="I10" s="153"/>
      <c r="J10" s="153"/>
      <c r="K10" s="153"/>
      <c r="L10" s="153"/>
      <c r="M10" s="153"/>
      <c r="N10" s="153"/>
      <c r="O10" s="153"/>
      <c r="P10" s="153"/>
      <c r="Q10" s="153"/>
      <c r="R10" s="153"/>
      <c r="S10" s="153"/>
      <c r="T10" s="153"/>
      <c r="U10" s="153"/>
      <c r="V10" s="153"/>
      <c r="W10" s="153"/>
      <c r="X10" s="16" t="str">
        <f t="shared" si="3"/>
        <v/>
      </c>
      <c r="Y10" s="19" t="str">
        <f t="shared" si="4"/>
        <v/>
      </c>
      <c r="Z10" s="17" t="str">
        <f t="shared" si="5"/>
        <v/>
      </c>
      <c r="AA10" s="18" t="str">
        <f t="shared" si="6"/>
        <v/>
      </c>
      <c r="AB10" s="20" t="str">
        <f t="shared" si="7"/>
        <v/>
      </c>
      <c r="AC10" s="17" t="str">
        <f t="shared" si="8"/>
        <v/>
      </c>
      <c r="AD10" s="96" t="e">
        <f t="shared" si="0"/>
        <v>#DIV/0!</v>
      </c>
      <c r="AE10" s="97">
        <f t="shared" si="9"/>
        <v>0</v>
      </c>
      <c r="AF10" s="53" t="str">
        <f t="shared" si="10"/>
        <v/>
      </c>
      <c r="AG10" s="86" t="str">
        <f t="shared" si="11"/>
        <v/>
      </c>
      <c r="AH10" s="5" t="str">
        <f t="shared" si="11"/>
        <v/>
      </c>
      <c r="AI10" s="5" t="str">
        <f t="shared" si="11"/>
        <v/>
      </c>
      <c r="AJ10" s="5" t="str">
        <f t="shared" si="11"/>
        <v/>
      </c>
      <c r="AK10" s="5" t="str">
        <f t="shared" si="11"/>
        <v/>
      </c>
      <c r="AL10" s="5" t="str">
        <f t="shared" si="11"/>
        <v/>
      </c>
      <c r="AM10" s="5" t="str">
        <f t="shared" si="11"/>
        <v/>
      </c>
      <c r="AN10" s="5" t="str">
        <f t="shared" si="11"/>
        <v/>
      </c>
      <c r="AO10" s="5" t="str">
        <f t="shared" si="11"/>
        <v/>
      </c>
      <c r="AP10" s="5" t="str">
        <f t="shared" si="11"/>
        <v/>
      </c>
      <c r="AQ10" s="5" t="str">
        <f t="shared" si="11"/>
        <v/>
      </c>
      <c r="AR10" s="5" t="str">
        <f t="shared" si="11"/>
        <v/>
      </c>
      <c r="AS10" s="5" t="str">
        <f t="shared" si="11"/>
        <v/>
      </c>
      <c r="AT10" s="5" t="str">
        <f t="shared" si="11"/>
        <v/>
      </c>
      <c r="AU10" s="5" t="str">
        <f t="shared" si="11"/>
        <v/>
      </c>
      <c r="AV10" s="5" t="str">
        <f t="shared" si="11"/>
        <v/>
      </c>
      <c r="AW10" s="5" t="str">
        <f t="shared" si="12"/>
        <v/>
      </c>
      <c r="AX10" s="5" t="str">
        <f t="shared" si="12"/>
        <v/>
      </c>
      <c r="AY10" s="5" t="str">
        <f t="shared" si="12"/>
        <v/>
      </c>
      <c r="AZ10" s="5" t="str">
        <f t="shared" si="12"/>
        <v/>
      </c>
      <c r="BA10" s="3" t="str">
        <f t="shared" si="13"/>
        <v/>
      </c>
      <c r="BB10" s="3" t="str">
        <f t="shared" si="14"/>
        <v/>
      </c>
      <c r="BC10" s="3" t="str">
        <f t="shared" si="15"/>
        <v/>
      </c>
      <c r="BD10" s="3" t="str">
        <f t="shared" si="16"/>
        <v/>
      </c>
      <c r="BE10" s="56" t="str">
        <f t="shared" si="17"/>
        <v/>
      </c>
      <c r="BF10" s="56" t="str">
        <f t="shared" si="18"/>
        <v/>
      </c>
      <c r="BG10" s="58" t="str">
        <f t="shared" si="19"/>
        <v/>
      </c>
      <c r="BH10" s="92" t="str">
        <f t="shared" si="20"/>
        <v/>
      </c>
      <c r="BI10" s="4" t="str">
        <f t="shared" si="20"/>
        <v/>
      </c>
      <c r="BJ10" s="4" t="str">
        <f t="shared" si="20"/>
        <v/>
      </c>
      <c r="BK10" s="4" t="str">
        <f t="shared" si="20"/>
        <v/>
      </c>
      <c r="BL10" s="4" t="str">
        <f t="shared" si="20"/>
        <v/>
      </c>
      <c r="BM10" s="4" t="str">
        <f t="shared" si="20"/>
        <v/>
      </c>
      <c r="BN10" s="4" t="str">
        <f t="shared" si="20"/>
        <v/>
      </c>
      <c r="BO10" s="4" t="str">
        <f t="shared" si="20"/>
        <v/>
      </c>
      <c r="BP10" s="4" t="str">
        <f t="shared" si="20"/>
        <v/>
      </c>
      <c r="BQ10" s="4" t="str">
        <f t="shared" si="20"/>
        <v/>
      </c>
      <c r="BR10" s="4" t="str">
        <f t="shared" si="20"/>
        <v/>
      </c>
      <c r="BS10" s="4" t="str">
        <f t="shared" si="20"/>
        <v/>
      </c>
      <c r="BT10" s="4" t="str">
        <f t="shared" si="20"/>
        <v/>
      </c>
      <c r="BU10" s="4" t="str">
        <f t="shared" si="20"/>
        <v/>
      </c>
      <c r="BV10" s="4" t="str">
        <f t="shared" si="20"/>
        <v/>
      </c>
      <c r="BW10" s="4" t="str">
        <f t="shared" si="20"/>
        <v/>
      </c>
      <c r="BX10" s="4" t="str">
        <f t="shared" si="21"/>
        <v/>
      </c>
      <c r="BY10" s="4" t="str">
        <f t="shared" si="21"/>
        <v/>
      </c>
      <c r="BZ10" s="4" t="str">
        <f t="shared" si="21"/>
        <v/>
      </c>
      <c r="CA10" s="4" t="str">
        <f t="shared" si="21"/>
        <v/>
      </c>
      <c r="CB10" s="93" t="str">
        <f t="shared" si="22"/>
        <v/>
      </c>
      <c r="CC10" s="93" t="str">
        <f t="shared" si="23"/>
        <v/>
      </c>
      <c r="CD10" s="93" t="str">
        <f t="shared" si="24"/>
        <v/>
      </c>
      <c r="CE10" s="93" t="str">
        <f t="shared" si="25"/>
        <v/>
      </c>
      <c r="CF10" s="59" t="str">
        <f t="shared" si="26"/>
        <v/>
      </c>
      <c r="CG10" s="58" t="str">
        <f t="shared" si="27"/>
        <v/>
      </c>
      <c r="CH10" s="15"/>
      <c r="CM10"/>
      <c r="CN10"/>
      <c r="CO10"/>
      <c r="CP10"/>
      <c r="CQ10"/>
      <c r="CR10"/>
      <c r="CS10"/>
    </row>
    <row r="11" spans="1:97" s="2" customFormat="1" ht="24" customHeight="1" x14ac:dyDescent="0.25">
      <c r="A11" s="84"/>
      <c r="B11" s="141"/>
      <c r="C11" s="22"/>
      <c r="D11" s="153"/>
      <c r="E11" s="153"/>
      <c r="F11" s="153"/>
      <c r="G11" s="153"/>
      <c r="H11" s="153"/>
      <c r="I11" s="159"/>
      <c r="J11" s="159"/>
      <c r="K11" s="153"/>
      <c r="L11" s="153"/>
      <c r="M11" s="153"/>
      <c r="N11" s="153"/>
      <c r="O11" s="153"/>
      <c r="P11" s="159"/>
      <c r="Q11" s="153"/>
      <c r="R11" s="153"/>
      <c r="S11" s="153"/>
      <c r="T11" s="153"/>
      <c r="U11" s="153"/>
      <c r="V11" s="153"/>
      <c r="W11" s="153"/>
      <c r="X11" s="16" t="str">
        <f t="shared" si="3"/>
        <v/>
      </c>
      <c r="Y11" s="19" t="str">
        <f t="shared" si="4"/>
        <v/>
      </c>
      <c r="Z11" s="17" t="str">
        <f t="shared" si="5"/>
        <v/>
      </c>
      <c r="AA11" s="18" t="str">
        <f t="shared" si="6"/>
        <v/>
      </c>
      <c r="AB11" s="20" t="str">
        <f t="shared" si="7"/>
        <v/>
      </c>
      <c r="AC11" s="17" t="str">
        <f t="shared" si="8"/>
        <v/>
      </c>
      <c r="AD11" s="96" t="e">
        <f t="shared" si="0"/>
        <v>#DIV/0!</v>
      </c>
      <c r="AE11" s="97">
        <f t="shared" si="9"/>
        <v>0</v>
      </c>
      <c r="AF11" s="53" t="str">
        <f t="shared" si="10"/>
        <v/>
      </c>
      <c r="AG11" s="86" t="str">
        <f t="shared" si="11"/>
        <v/>
      </c>
      <c r="AH11" s="5" t="str">
        <f t="shared" si="11"/>
        <v/>
      </c>
      <c r="AI11" s="5" t="str">
        <f t="shared" si="11"/>
        <v/>
      </c>
      <c r="AJ11" s="5" t="str">
        <f t="shared" si="11"/>
        <v/>
      </c>
      <c r="AK11" s="5" t="str">
        <f t="shared" si="11"/>
        <v/>
      </c>
      <c r="AL11" s="5" t="str">
        <f t="shared" si="11"/>
        <v/>
      </c>
      <c r="AM11" s="5" t="str">
        <f t="shared" si="11"/>
        <v/>
      </c>
      <c r="AN11" s="5" t="str">
        <f t="shared" si="11"/>
        <v/>
      </c>
      <c r="AO11" s="5" t="str">
        <f t="shared" si="11"/>
        <v/>
      </c>
      <c r="AP11" s="5" t="str">
        <f t="shared" si="11"/>
        <v/>
      </c>
      <c r="AQ11" s="5" t="str">
        <f t="shared" si="11"/>
        <v/>
      </c>
      <c r="AR11" s="5" t="str">
        <f t="shared" si="11"/>
        <v/>
      </c>
      <c r="AS11" s="5" t="str">
        <f t="shared" si="11"/>
        <v/>
      </c>
      <c r="AT11" s="5" t="str">
        <f t="shared" si="11"/>
        <v/>
      </c>
      <c r="AU11" s="5" t="str">
        <f t="shared" si="11"/>
        <v/>
      </c>
      <c r="AV11" s="5" t="str">
        <f t="shared" si="11"/>
        <v/>
      </c>
      <c r="AW11" s="5" t="str">
        <f t="shared" si="12"/>
        <v/>
      </c>
      <c r="AX11" s="5" t="str">
        <f t="shared" si="12"/>
        <v/>
      </c>
      <c r="AY11" s="5" t="str">
        <f t="shared" si="12"/>
        <v/>
      </c>
      <c r="AZ11" s="5" t="str">
        <f t="shared" si="12"/>
        <v/>
      </c>
      <c r="BA11" s="3" t="str">
        <f t="shared" si="13"/>
        <v/>
      </c>
      <c r="BB11" s="3" t="str">
        <f t="shared" si="14"/>
        <v/>
      </c>
      <c r="BC11" s="3" t="str">
        <f t="shared" si="15"/>
        <v/>
      </c>
      <c r="BD11" s="3" t="str">
        <f t="shared" si="16"/>
        <v/>
      </c>
      <c r="BE11" s="56" t="str">
        <f t="shared" si="17"/>
        <v/>
      </c>
      <c r="BF11" s="56" t="str">
        <f t="shared" si="18"/>
        <v/>
      </c>
      <c r="BG11" s="58" t="str">
        <f t="shared" si="19"/>
        <v/>
      </c>
      <c r="BH11" s="92" t="str">
        <f t="shared" si="20"/>
        <v/>
      </c>
      <c r="BI11" s="4" t="str">
        <f t="shared" si="20"/>
        <v/>
      </c>
      <c r="BJ11" s="4" t="str">
        <f t="shared" si="20"/>
        <v/>
      </c>
      <c r="BK11" s="4" t="str">
        <f t="shared" si="20"/>
        <v/>
      </c>
      <c r="BL11" s="4" t="str">
        <f t="shared" si="20"/>
        <v/>
      </c>
      <c r="BM11" s="4" t="str">
        <f t="shared" si="20"/>
        <v/>
      </c>
      <c r="BN11" s="4" t="str">
        <f t="shared" si="20"/>
        <v/>
      </c>
      <c r="BO11" s="4" t="str">
        <f t="shared" si="20"/>
        <v/>
      </c>
      <c r="BP11" s="4" t="str">
        <f t="shared" si="20"/>
        <v/>
      </c>
      <c r="BQ11" s="4" t="str">
        <f t="shared" si="20"/>
        <v/>
      </c>
      <c r="BR11" s="4" t="str">
        <f t="shared" si="20"/>
        <v/>
      </c>
      <c r="BS11" s="4" t="str">
        <f t="shared" si="20"/>
        <v/>
      </c>
      <c r="BT11" s="4" t="str">
        <f t="shared" si="20"/>
        <v/>
      </c>
      <c r="BU11" s="4" t="str">
        <f t="shared" si="20"/>
        <v/>
      </c>
      <c r="BV11" s="4" t="str">
        <f t="shared" si="20"/>
        <v/>
      </c>
      <c r="BW11" s="4" t="str">
        <f t="shared" si="20"/>
        <v/>
      </c>
      <c r="BX11" s="4" t="str">
        <f t="shared" si="21"/>
        <v/>
      </c>
      <c r="BY11" s="4" t="str">
        <f t="shared" si="21"/>
        <v/>
      </c>
      <c r="BZ11" s="4" t="str">
        <f t="shared" si="21"/>
        <v/>
      </c>
      <c r="CA11" s="4" t="str">
        <f t="shared" si="21"/>
        <v/>
      </c>
      <c r="CB11" s="93" t="str">
        <f t="shared" si="22"/>
        <v/>
      </c>
      <c r="CC11" s="93" t="str">
        <f t="shared" si="23"/>
        <v/>
      </c>
      <c r="CD11" s="93" t="str">
        <f t="shared" si="24"/>
        <v/>
      </c>
      <c r="CE11" s="93" t="str">
        <f t="shared" si="25"/>
        <v/>
      </c>
      <c r="CF11" s="59" t="str">
        <f t="shared" si="26"/>
        <v/>
      </c>
      <c r="CG11" s="58" t="str">
        <f t="shared" si="27"/>
        <v/>
      </c>
      <c r="CH11" s="15"/>
      <c r="CM11"/>
      <c r="CN11"/>
      <c r="CO11"/>
      <c r="CP11"/>
      <c r="CQ11"/>
      <c r="CR11"/>
      <c r="CS11"/>
    </row>
    <row r="12" spans="1:97" s="2" customFormat="1" ht="24" customHeight="1" x14ac:dyDescent="0.25">
      <c r="A12" s="84"/>
      <c r="B12" s="141"/>
      <c r="C12" s="6"/>
      <c r="D12" s="154"/>
      <c r="E12" s="154"/>
      <c r="F12" s="154"/>
      <c r="G12" s="154"/>
      <c r="H12" s="153"/>
      <c r="I12" s="154"/>
      <c r="J12" s="154"/>
      <c r="K12" s="153"/>
      <c r="L12" s="154"/>
      <c r="M12" s="154"/>
      <c r="N12" s="154"/>
      <c r="O12" s="153"/>
      <c r="P12" s="153"/>
      <c r="Q12" s="153"/>
      <c r="R12" s="153"/>
      <c r="S12" s="153"/>
      <c r="T12" s="153"/>
      <c r="U12" s="153"/>
      <c r="V12" s="153"/>
      <c r="W12" s="153"/>
      <c r="X12" s="16" t="str">
        <f t="shared" si="3"/>
        <v/>
      </c>
      <c r="Y12" s="19" t="str">
        <f t="shared" si="4"/>
        <v/>
      </c>
      <c r="Z12" s="17" t="str">
        <f t="shared" si="5"/>
        <v/>
      </c>
      <c r="AA12" s="18" t="str">
        <f t="shared" si="6"/>
        <v/>
      </c>
      <c r="AB12" s="20" t="str">
        <f t="shared" si="7"/>
        <v/>
      </c>
      <c r="AC12" s="17" t="str">
        <f t="shared" si="8"/>
        <v/>
      </c>
      <c r="AD12" s="96" t="e">
        <f t="shared" si="0"/>
        <v>#DIV/0!</v>
      </c>
      <c r="AE12" s="97">
        <f t="shared" si="9"/>
        <v>0</v>
      </c>
      <c r="AF12" s="53" t="str">
        <f t="shared" si="10"/>
        <v/>
      </c>
      <c r="AG12" s="86" t="str">
        <f t="shared" si="11"/>
        <v/>
      </c>
      <c r="AH12" s="5" t="str">
        <f t="shared" si="11"/>
        <v/>
      </c>
      <c r="AI12" s="5" t="str">
        <f t="shared" si="11"/>
        <v/>
      </c>
      <c r="AJ12" s="5" t="str">
        <f t="shared" si="11"/>
        <v/>
      </c>
      <c r="AK12" s="5" t="str">
        <f t="shared" si="11"/>
        <v/>
      </c>
      <c r="AL12" s="5" t="str">
        <f t="shared" si="11"/>
        <v/>
      </c>
      <c r="AM12" s="5" t="str">
        <f t="shared" si="11"/>
        <v/>
      </c>
      <c r="AN12" s="5" t="str">
        <f t="shared" si="11"/>
        <v/>
      </c>
      <c r="AO12" s="5" t="str">
        <f t="shared" si="11"/>
        <v/>
      </c>
      <c r="AP12" s="5" t="str">
        <f t="shared" si="11"/>
        <v/>
      </c>
      <c r="AQ12" s="5" t="str">
        <f t="shared" si="11"/>
        <v/>
      </c>
      <c r="AR12" s="5" t="str">
        <f t="shared" si="11"/>
        <v/>
      </c>
      <c r="AS12" s="5" t="str">
        <f t="shared" si="11"/>
        <v/>
      </c>
      <c r="AT12" s="5" t="str">
        <f t="shared" si="11"/>
        <v/>
      </c>
      <c r="AU12" s="5" t="str">
        <f t="shared" si="11"/>
        <v/>
      </c>
      <c r="AV12" s="5" t="str">
        <f t="shared" si="11"/>
        <v/>
      </c>
      <c r="AW12" s="5" t="str">
        <f t="shared" si="12"/>
        <v/>
      </c>
      <c r="AX12" s="5" t="str">
        <f t="shared" si="12"/>
        <v/>
      </c>
      <c r="AY12" s="5" t="str">
        <f t="shared" si="12"/>
        <v/>
      </c>
      <c r="AZ12" s="5" t="str">
        <f t="shared" si="12"/>
        <v/>
      </c>
      <c r="BA12" s="3" t="str">
        <f t="shared" si="13"/>
        <v/>
      </c>
      <c r="BB12" s="3" t="str">
        <f t="shared" si="14"/>
        <v/>
      </c>
      <c r="BC12" s="3" t="str">
        <f t="shared" si="15"/>
        <v/>
      </c>
      <c r="BD12" s="3" t="str">
        <f t="shared" si="16"/>
        <v/>
      </c>
      <c r="BE12" s="55" t="str">
        <f t="shared" si="17"/>
        <v/>
      </c>
      <c r="BF12" s="56" t="str">
        <f t="shared" si="18"/>
        <v/>
      </c>
      <c r="BG12" s="57" t="str">
        <f t="shared" si="19"/>
        <v/>
      </c>
      <c r="BH12" s="92" t="str">
        <f t="shared" si="20"/>
        <v/>
      </c>
      <c r="BI12" s="4" t="str">
        <f t="shared" si="20"/>
        <v/>
      </c>
      <c r="BJ12" s="4" t="str">
        <f t="shared" si="20"/>
        <v/>
      </c>
      <c r="BK12" s="4" t="str">
        <f t="shared" si="20"/>
        <v/>
      </c>
      <c r="BL12" s="4" t="str">
        <f t="shared" si="20"/>
        <v/>
      </c>
      <c r="BM12" s="4" t="str">
        <f t="shared" si="20"/>
        <v/>
      </c>
      <c r="BN12" s="4" t="str">
        <f t="shared" si="20"/>
        <v/>
      </c>
      <c r="BO12" s="4" t="str">
        <f t="shared" si="20"/>
        <v/>
      </c>
      <c r="BP12" s="4" t="str">
        <f t="shared" si="20"/>
        <v/>
      </c>
      <c r="BQ12" s="4" t="str">
        <f t="shared" si="20"/>
        <v/>
      </c>
      <c r="BR12" s="4" t="str">
        <f t="shared" si="20"/>
        <v/>
      </c>
      <c r="BS12" s="4" t="str">
        <f t="shared" si="20"/>
        <v/>
      </c>
      <c r="BT12" s="4" t="str">
        <f t="shared" si="20"/>
        <v/>
      </c>
      <c r="BU12" s="4" t="str">
        <f t="shared" si="20"/>
        <v/>
      </c>
      <c r="BV12" s="4" t="str">
        <f t="shared" si="20"/>
        <v/>
      </c>
      <c r="BW12" s="4" t="str">
        <f t="shared" si="20"/>
        <v/>
      </c>
      <c r="BX12" s="4" t="str">
        <f t="shared" si="21"/>
        <v/>
      </c>
      <c r="BY12" s="4" t="str">
        <f t="shared" si="21"/>
        <v/>
      </c>
      <c r="BZ12" s="4" t="str">
        <f t="shared" si="21"/>
        <v/>
      </c>
      <c r="CA12" s="4" t="str">
        <f t="shared" si="21"/>
        <v/>
      </c>
      <c r="CB12" s="93" t="str">
        <f t="shared" si="22"/>
        <v/>
      </c>
      <c r="CC12" s="93" t="str">
        <f t="shared" si="23"/>
        <v/>
      </c>
      <c r="CD12" s="93" t="str">
        <f t="shared" si="24"/>
        <v/>
      </c>
      <c r="CE12" s="93" t="str">
        <f t="shared" si="25"/>
        <v/>
      </c>
      <c r="CF12" s="59" t="str">
        <f t="shared" si="26"/>
        <v/>
      </c>
      <c r="CG12" s="58" t="str">
        <f t="shared" si="27"/>
        <v/>
      </c>
      <c r="CH12" s="15"/>
      <c r="CM12"/>
      <c r="CN12"/>
      <c r="CO12"/>
      <c r="CP12"/>
      <c r="CQ12"/>
      <c r="CR12"/>
      <c r="CS12"/>
    </row>
    <row r="13" spans="1:97" s="2" customFormat="1" ht="24" customHeight="1" x14ac:dyDescent="0.25">
      <c r="A13" s="84"/>
      <c r="B13" s="141"/>
      <c r="C13" s="22"/>
      <c r="D13" s="154"/>
      <c r="E13" s="154"/>
      <c r="F13" s="154"/>
      <c r="G13" s="154"/>
      <c r="H13" s="153"/>
      <c r="I13" s="154"/>
      <c r="J13" s="154"/>
      <c r="K13" s="153"/>
      <c r="L13" s="154"/>
      <c r="M13" s="154"/>
      <c r="N13" s="153"/>
      <c r="O13" s="153"/>
      <c r="P13" s="153"/>
      <c r="Q13" s="153"/>
      <c r="R13" s="153"/>
      <c r="S13" s="153"/>
      <c r="T13" s="153"/>
      <c r="U13" s="153"/>
      <c r="V13" s="154"/>
      <c r="W13" s="153"/>
      <c r="X13" s="16" t="str">
        <f t="shared" si="3"/>
        <v/>
      </c>
      <c r="Y13" s="19" t="str">
        <f t="shared" si="4"/>
        <v/>
      </c>
      <c r="Z13" s="17" t="str">
        <f t="shared" si="5"/>
        <v/>
      </c>
      <c r="AA13" s="18" t="str">
        <f t="shared" si="6"/>
        <v/>
      </c>
      <c r="AB13" s="20" t="str">
        <f t="shared" si="7"/>
        <v/>
      </c>
      <c r="AC13" s="17" t="str">
        <f t="shared" si="8"/>
        <v/>
      </c>
      <c r="AD13" s="96" t="e">
        <f t="shared" si="0"/>
        <v>#DIV/0!</v>
      </c>
      <c r="AE13" s="97">
        <f t="shared" si="9"/>
        <v>0</v>
      </c>
      <c r="AF13" s="53" t="str">
        <f t="shared" si="10"/>
        <v/>
      </c>
      <c r="AG13" s="86" t="str">
        <f t="shared" si="11"/>
        <v/>
      </c>
      <c r="AH13" s="5" t="str">
        <f t="shared" si="11"/>
        <v/>
      </c>
      <c r="AI13" s="5" t="str">
        <f t="shared" si="11"/>
        <v/>
      </c>
      <c r="AJ13" s="5" t="str">
        <f t="shared" si="11"/>
        <v/>
      </c>
      <c r="AK13" s="5" t="str">
        <f t="shared" si="11"/>
        <v/>
      </c>
      <c r="AL13" s="5" t="str">
        <f t="shared" si="11"/>
        <v/>
      </c>
      <c r="AM13" s="5" t="str">
        <f t="shared" si="11"/>
        <v/>
      </c>
      <c r="AN13" s="5" t="str">
        <f t="shared" si="11"/>
        <v/>
      </c>
      <c r="AO13" s="5" t="str">
        <f t="shared" si="11"/>
        <v/>
      </c>
      <c r="AP13" s="5" t="str">
        <f t="shared" si="11"/>
        <v/>
      </c>
      <c r="AQ13" s="5" t="str">
        <f t="shared" si="11"/>
        <v/>
      </c>
      <c r="AR13" s="5" t="str">
        <f t="shared" si="11"/>
        <v/>
      </c>
      <c r="AS13" s="5" t="str">
        <f t="shared" si="11"/>
        <v/>
      </c>
      <c r="AT13" s="5" t="str">
        <f t="shared" si="11"/>
        <v/>
      </c>
      <c r="AU13" s="5" t="str">
        <f t="shared" si="11"/>
        <v/>
      </c>
      <c r="AV13" s="5" t="str">
        <f t="shared" si="11"/>
        <v/>
      </c>
      <c r="AW13" s="5" t="str">
        <f t="shared" si="12"/>
        <v/>
      </c>
      <c r="AX13" s="5" t="str">
        <f t="shared" si="12"/>
        <v/>
      </c>
      <c r="AY13" s="5" t="str">
        <f t="shared" si="12"/>
        <v/>
      </c>
      <c r="AZ13" s="5" t="str">
        <f t="shared" si="12"/>
        <v/>
      </c>
      <c r="BA13" s="3" t="str">
        <f t="shared" si="13"/>
        <v/>
      </c>
      <c r="BB13" s="3" t="str">
        <f t="shared" si="14"/>
        <v/>
      </c>
      <c r="BC13" s="3" t="str">
        <f t="shared" si="15"/>
        <v/>
      </c>
      <c r="BD13" s="3" t="str">
        <f t="shared" si="16"/>
        <v/>
      </c>
      <c r="BE13" s="55" t="str">
        <f t="shared" si="17"/>
        <v/>
      </c>
      <c r="BF13" s="56" t="str">
        <f t="shared" si="18"/>
        <v/>
      </c>
      <c r="BG13" s="57" t="str">
        <f t="shared" si="19"/>
        <v/>
      </c>
      <c r="BH13" s="92" t="str">
        <f t="shared" si="20"/>
        <v/>
      </c>
      <c r="BI13" s="4" t="str">
        <f t="shared" si="20"/>
        <v/>
      </c>
      <c r="BJ13" s="4" t="str">
        <f t="shared" si="20"/>
        <v/>
      </c>
      <c r="BK13" s="4" t="str">
        <f t="shared" si="20"/>
        <v/>
      </c>
      <c r="BL13" s="4" t="str">
        <f t="shared" si="20"/>
        <v/>
      </c>
      <c r="BM13" s="4" t="str">
        <f t="shared" si="20"/>
        <v/>
      </c>
      <c r="BN13" s="4" t="str">
        <f t="shared" si="20"/>
        <v/>
      </c>
      <c r="BO13" s="4" t="str">
        <f t="shared" si="20"/>
        <v/>
      </c>
      <c r="BP13" s="4" t="str">
        <f t="shared" si="20"/>
        <v/>
      </c>
      <c r="BQ13" s="4" t="str">
        <f t="shared" si="20"/>
        <v/>
      </c>
      <c r="BR13" s="4" t="str">
        <f t="shared" si="20"/>
        <v/>
      </c>
      <c r="BS13" s="4" t="str">
        <f t="shared" si="20"/>
        <v/>
      </c>
      <c r="BT13" s="4" t="str">
        <f t="shared" si="20"/>
        <v/>
      </c>
      <c r="BU13" s="4" t="str">
        <f t="shared" si="20"/>
        <v/>
      </c>
      <c r="BV13" s="4" t="str">
        <f t="shared" si="20"/>
        <v/>
      </c>
      <c r="BW13" s="4" t="str">
        <f t="shared" si="20"/>
        <v/>
      </c>
      <c r="BX13" s="4" t="str">
        <f t="shared" si="21"/>
        <v/>
      </c>
      <c r="BY13" s="4" t="str">
        <f t="shared" si="21"/>
        <v/>
      </c>
      <c r="BZ13" s="4" t="str">
        <f t="shared" si="21"/>
        <v/>
      </c>
      <c r="CA13" s="4" t="str">
        <f t="shared" si="21"/>
        <v/>
      </c>
      <c r="CB13" s="93" t="str">
        <f t="shared" si="22"/>
        <v/>
      </c>
      <c r="CC13" s="93" t="str">
        <f t="shared" si="23"/>
        <v/>
      </c>
      <c r="CD13" s="93" t="str">
        <f t="shared" si="24"/>
        <v/>
      </c>
      <c r="CE13" s="93" t="str">
        <f t="shared" si="25"/>
        <v/>
      </c>
      <c r="CF13" s="59" t="str">
        <f t="shared" si="26"/>
        <v/>
      </c>
      <c r="CG13" s="58" t="str">
        <f t="shared" si="27"/>
        <v/>
      </c>
      <c r="CH13" s="15"/>
      <c r="CM13"/>
      <c r="CN13"/>
      <c r="CO13"/>
      <c r="CP13"/>
      <c r="CQ13"/>
      <c r="CR13"/>
      <c r="CS13"/>
    </row>
    <row r="14" spans="1:97" s="2" customFormat="1" ht="24" customHeight="1" x14ac:dyDescent="0.25">
      <c r="A14" s="84"/>
      <c r="B14" s="141"/>
      <c r="C14" s="51"/>
      <c r="D14" s="154"/>
      <c r="E14" s="154"/>
      <c r="F14" s="154"/>
      <c r="G14" s="154"/>
      <c r="H14" s="153"/>
      <c r="I14" s="154"/>
      <c r="J14" s="154"/>
      <c r="K14" s="154"/>
      <c r="L14" s="154"/>
      <c r="M14" s="154"/>
      <c r="N14" s="154"/>
      <c r="O14" s="153"/>
      <c r="P14" s="153"/>
      <c r="Q14" s="153"/>
      <c r="R14" s="153"/>
      <c r="S14" s="154"/>
      <c r="T14" s="153"/>
      <c r="U14" s="153"/>
      <c r="V14" s="154"/>
      <c r="W14" s="154"/>
      <c r="X14" s="16" t="str">
        <f t="shared" si="3"/>
        <v/>
      </c>
      <c r="Y14" s="19" t="str">
        <f t="shared" si="4"/>
        <v/>
      </c>
      <c r="Z14" s="17" t="str">
        <f t="shared" si="5"/>
        <v/>
      </c>
      <c r="AA14" s="18" t="str">
        <f t="shared" si="6"/>
        <v/>
      </c>
      <c r="AB14" s="20" t="str">
        <f t="shared" si="7"/>
        <v/>
      </c>
      <c r="AC14" s="17" t="str">
        <f t="shared" si="8"/>
        <v/>
      </c>
      <c r="AD14" s="96" t="e">
        <f t="shared" si="0"/>
        <v>#DIV/0!</v>
      </c>
      <c r="AE14" s="97">
        <f t="shared" si="9"/>
        <v>0</v>
      </c>
      <c r="AF14" s="53" t="str">
        <f t="shared" si="10"/>
        <v/>
      </c>
      <c r="AG14" s="86" t="str">
        <f t="shared" si="11"/>
        <v/>
      </c>
      <c r="AH14" s="5" t="str">
        <f t="shared" si="11"/>
        <v/>
      </c>
      <c r="AI14" s="5" t="str">
        <f t="shared" si="11"/>
        <v/>
      </c>
      <c r="AJ14" s="5" t="str">
        <f t="shared" si="11"/>
        <v/>
      </c>
      <c r="AK14" s="5" t="str">
        <f t="shared" si="11"/>
        <v/>
      </c>
      <c r="AL14" s="5" t="str">
        <f t="shared" si="11"/>
        <v/>
      </c>
      <c r="AM14" s="5" t="str">
        <f t="shared" si="11"/>
        <v/>
      </c>
      <c r="AN14" s="5" t="str">
        <f t="shared" si="11"/>
        <v/>
      </c>
      <c r="AO14" s="5" t="str">
        <f t="shared" si="11"/>
        <v/>
      </c>
      <c r="AP14" s="5" t="str">
        <f t="shared" si="11"/>
        <v/>
      </c>
      <c r="AQ14" s="5" t="str">
        <f t="shared" si="11"/>
        <v/>
      </c>
      <c r="AR14" s="5" t="str">
        <f t="shared" si="11"/>
        <v/>
      </c>
      <c r="AS14" s="5" t="str">
        <f t="shared" si="11"/>
        <v/>
      </c>
      <c r="AT14" s="5" t="str">
        <f t="shared" si="11"/>
        <v/>
      </c>
      <c r="AU14" s="5" t="str">
        <f t="shared" si="11"/>
        <v/>
      </c>
      <c r="AV14" s="5" t="str">
        <f t="shared" si="11"/>
        <v/>
      </c>
      <c r="AW14" s="5" t="str">
        <f t="shared" si="12"/>
        <v/>
      </c>
      <c r="AX14" s="5" t="str">
        <f t="shared" si="12"/>
        <v/>
      </c>
      <c r="AY14" s="5" t="str">
        <f t="shared" si="12"/>
        <v/>
      </c>
      <c r="AZ14" s="5" t="str">
        <f t="shared" si="12"/>
        <v/>
      </c>
      <c r="BA14" s="3" t="str">
        <f t="shared" si="13"/>
        <v/>
      </c>
      <c r="BB14" s="3" t="str">
        <f t="shared" si="14"/>
        <v/>
      </c>
      <c r="BC14" s="3" t="str">
        <f t="shared" si="15"/>
        <v/>
      </c>
      <c r="BD14" s="3" t="str">
        <f t="shared" si="16"/>
        <v/>
      </c>
      <c r="BE14" s="55" t="str">
        <f t="shared" si="17"/>
        <v/>
      </c>
      <c r="BF14" s="56" t="str">
        <f t="shared" si="18"/>
        <v/>
      </c>
      <c r="BG14" s="57" t="str">
        <f t="shared" si="19"/>
        <v/>
      </c>
      <c r="BH14" s="92" t="str">
        <f t="shared" si="20"/>
        <v/>
      </c>
      <c r="BI14" s="4" t="str">
        <f t="shared" si="20"/>
        <v/>
      </c>
      <c r="BJ14" s="4" t="str">
        <f t="shared" si="20"/>
        <v/>
      </c>
      <c r="BK14" s="4" t="str">
        <f t="shared" si="20"/>
        <v/>
      </c>
      <c r="BL14" s="4" t="str">
        <f t="shared" si="20"/>
        <v/>
      </c>
      <c r="BM14" s="4" t="str">
        <f t="shared" si="20"/>
        <v/>
      </c>
      <c r="BN14" s="4" t="str">
        <f t="shared" si="20"/>
        <v/>
      </c>
      <c r="BO14" s="4" t="str">
        <f t="shared" si="20"/>
        <v/>
      </c>
      <c r="BP14" s="4" t="str">
        <f t="shared" si="20"/>
        <v/>
      </c>
      <c r="BQ14" s="4" t="str">
        <f t="shared" si="20"/>
        <v/>
      </c>
      <c r="BR14" s="4" t="str">
        <f t="shared" si="20"/>
        <v/>
      </c>
      <c r="BS14" s="4" t="str">
        <f t="shared" si="20"/>
        <v/>
      </c>
      <c r="BT14" s="4" t="str">
        <f t="shared" si="20"/>
        <v/>
      </c>
      <c r="BU14" s="4" t="str">
        <f t="shared" si="20"/>
        <v/>
      </c>
      <c r="BV14" s="4" t="str">
        <f t="shared" si="20"/>
        <v/>
      </c>
      <c r="BW14" s="4" t="str">
        <f t="shared" si="20"/>
        <v/>
      </c>
      <c r="BX14" s="4" t="str">
        <f t="shared" si="21"/>
        <v/>
      </c>
      <c r="BY14" s="4" t="str">
        <f t="shared" si="21"/>
        <v/>
      </c>
      <c r="BZ14" s="4" t="str">
        <f t="shared" si="21"/>
        <v/>
      </c>
      <c r="CA14" s="4" t="str">
        <f t="shared" si="21"/>
        <v/>
      </c>
      <c r="CB14" s="93" t="str">
        <f t="shared" si="22"/>
        <v/>
      </c>
      <c r="CC14" s="93" t="str">
        <f t="shared" si="23"/>
        <v/>
      </c>
      <c r="CD14" s="93" t="str">
        <f t="shared" si="24"/>
        <v/>
      </c>
      <c r="CE14" s="93" t="str">
        <f t="shared" si="25"/>
        <v/>
      </c>
      <c r="CF14" s="59" t="str">
        <f t="shared" si="26"/>
        <v/>
      </c>
      <c r="CG14" s="58" t="str">
        <f t="shared" si="27"/>
        <v/>
      </c>
      <c r="CH14" s="15"/>
      <c r="CM14"/>
      <c r="CN14"/>
      <c r="CO14"/>
      <c r="CP14"/>
      <c r="CQ14"/>
      <c r="CR14"/>
      <c r="CS14"/>
    </row>
    <row r="15" spans="1:97" s="2" customFormat="1" ht="7.5" customHeight="1" x14ac:dyDescent="0.25">
      <c r="A15" s="36"/>
      <c r="B15" s="37"/>
      <c r="C15" s="37"/>
      <c r="D15" s="38"/>
      <c r="E15" s="38"/>
      <c r="F15" s="38"/>
      <c r="G15" s="38"/>
      <c r="H15" s="38"/>
      <c r="I15" s="38"/>
      <c r="J15" s="38"/>
      <c r="K15" s="38"/>
      <c r="L15" s="38"/>
      <c r="M15" s="38"/>
      <c r="N15" s="38"/>
      <c r="O15" s="38"/>
      <c r="P15" s="38"/>
      <c r="Q15" s="38"/>
      <c r="R15" s="38"/>
      <c r="S15" s="38"/>
      <c r="T15" s="38"/>
      <c r="U15" s="38"/>
      <c r="V15" s="38"/>
      <c r="W15" s="38"/>
      <c r="X15" s="39"/>
      <c r="Y15" s="40"/>
      <c r="Z15" s="41"/>
      <c r="AA15" s="42"/>
      <c r="AB15" s="43"/>
      <c r="AC15" s="41"/>
      <c r="AD15" s="44"/>
      <c r="AE15" s="45"/>
      <c r="AF15" s="45"/>
      <c r="AG15" s="87"/>
      <c r="AH15" s="87"/>
      <c r="AI15" s="87"/>
      <c r="AJ15" s="87"/>
      <c r="AK15" s="87"/>
      <c r="AL15" s="87"/>
      <c r="AM15" s="87"/>
      <c r="AN15" s="87"/>
      <c r="AO15" s="87"/>
      <c r="AP15" s="87"/>
      <c r="AQ15" s="87"/>
      <c r="AR15" s="87"/>
      <c r="AS15" s="87"/>
      <c r="AT15" s="87"/>
      <c r="AU15" s="87"/>
      <c r="AV15" s="87"/>
      <c r="AW15" s="87"/>
      <c r="AX15" s="87" t="str">
        <f t="shared" ref="AX15:AZ38" si="28">IF(U15*U$4=0,"",U15/U$4-1)</f>
        <v/>
      </c>
      <c r="AY15" s="87" t="str">
        <f t="shared" si="28"/>
        <v/>
      </c>
      <c r="AZ15" s="87" t="str">
        <f t="shared" si="28"/>
        <v/>
      </c>
      <c r="BA15" s="87"/>
      <c r="BB15" s="87"/>
      <c r="BC15" s="87"/>
      <c r="BD15" s="87"/>
      <c r="BE15" s="87"/>
      <c r="BF15" s="87"/>
      <c r="BG15" s="87"/>
      <c r="BH15" s="88" t="str">
        <f t="shared" ref="BH15:BW30" si="29">IF(D15*D$4=0,"",D15-D$4)</f>
        <v/>
      </c>
      <c r="BI15" s="88" t="str">
        <f t="shared" si="29"/>
        <v/>
      </c>
      <c r="BJ15" s="88" t="str">
        <f t="shared" si="29"/>
        <v/>
      </c>
      <c r="BK15" s="88" t="str">
        <f t="shared" si="29"/>
        <v/>
      </c>
      <c r="BL15" s="88" t="str">
        <f t="shared" si="29"/>
        <v/>
      </c>
      <c r="BM15" s="88" t="str">
        <f t="shared" si="29"/>
        <v/>
      </c>
      <c r="BN15" s="88" t="str">
        <f t="shared" si="29"/>
        <v/>
      </c>
      <c r="BO15" s="88" t="str">
        <f t="shared" si="29"/>
        <v/>
      </c>
      <c r="BP15" s="88" t="str">
        <f t="shared" si="29"/>
        <v/>
      </c>
      <c r="BQ15" s="88" t="str">
        <f t="shared" si="29"/>
        <v/>
      </c>
      <c r="BR15" s="88" t="str">
        <f t="shared" si="29"/>
        <v/>
      </c>
      <c r="BS15" s="88" t="str">
        <f t="shared" si="29"/>
        <v/>
      </c>
      <c r="BT15" s="88" t="str">
        <f t="shared" si="29"/>
        <v/>
      </c>
      <c r="BU15" s="88" t="str">
        <f t="shared" si="29"/>
        <v/>
      </c>
      <c r="BV15" s="88" t="str">
        <f t="shared" si="29"/>
        <v/>
      </c>
      <c r="BW15" s="88" t="str">
        <f t="shared" si="29"/>
        <v/>
      </c>
      <c r="BX15" s="88" t="str">
        <f t="shared" ref="BX15:CA38" si="30">IF(T15*T$4=0,"",T15-T$4)</f>
        <v/>
      </c>
      <c r="BY15" s="88" t="str">
        <f t="shared" si="30"/>
        <v/>
      </c>
      <c r="BZ15" s="88" t="str">
        <f t="shared" si="30"/>
        <v/>
      </c>
      <c r="CA15" s="88" t="str">
        <f t="shared" si="30"/>
        <v/>
      </c>
      <c r="CB15" s="47"/>
      <c r="CC15" s="46"/>
      <c r="CD15" s="46"/>
      <c r="CE15" s="46"/>
      <c r="CF15" s="87"/>
      <c r="CG15" s="87"/>
      <c r="CH15" s="15"/>
      <c r="CM15"/>
      <c r="CN15"/>
      <c r="CO15"/>
      <c r="CP15"/>
      <c r="CQ15"/>
      <c r="CR15"/>
      <c r="CS15"/>
    </row>
    <row r="16" spans="1:97" s="2" customFormat="1" ht="24" customHeight="1" x14ac:dyDescent="0.25">
      <c r="C16" s="30"/>
      <c r="D16" s="52"/>
      <c r="E16" s="52"/>
      <c r="F16" s="52"/>
      <c r="G16" s="52"/>
      <c r="H16" s="52"/>
      <c r="I16" s="52"/>
      <c r="J16" s="52"/>
      <c r="K16" s="52"/>
      <c r="L16" s="52"/>
      <c r="M16" s="52"/>
      <c r="N16" s="52"/>
      <c r="O16" s="52"/>
      <c r="P16" s="52"/>
      <c r="Q16" s="52"/>
      <c r="R16" s="52"/>
      <c r="S16" s="52"/>
      <c r="T16" s="52"/>
      <c r="U16" s="52"/>
      <c r="V16" s="52"/>
      <c r="W16" s="52"/>
      <c r="X16" s="60"/>
      <c r="Y16" s="61"/>
      <c r="Z16" s="62"/>
      <c r="AA16" s="63"/>
      <c r="AB16" s="64"/>
      <c r="AC16" s="62"/>
      <c r="AD16" s="33"/>
      <c r="AE16" s="34"/>
      <c r="AF16" s="75"/>
      <c r="AG16" s="76"/>
      <c r="AH16" s="76"/>
      <c r="AI16" s="76"/>
      <c r="AJ16" s="76"/>
      <c r="AK16" s="76"/>
      <c r="AL16" s="76"/>
      <c r="AM16" s="76"/>
      <c r="AN16" s="76"/>
      <c r="AO16" s="76"/>
      <c r="AP16" s="76"/>
      <c r="AQ16" s="76"/>
      <c r="AR16" s="76"/>
      <c r="AS16" s="76"/>
      <c r="AT16" s="76"/>
      <c r="AU16" s="76"/>
      <c r="AV16" s="76"/>
      <c r="AW16" s="76"/>
      <c r="AX16" s="76" t="str">
        <f t="shared" si="28"/>
        <v/>
      </c>
      <c r="AY16" s="76" t="str">
        <f t="shared" si="28"/>
        <v/>
      </c>
      <c r="AZ16" s="76" t="str">
        <f t="shared" si="28"/>
        <v/>
      </c>
      <c r="BA16" s="76"/>
      <c r="BB16" s="76"/>
      <c r="BC16" s="76"/>
      <c r="BD16" s="76"/>
      <c r="BE16" s="76"/>
      <c r="BF16" s="76"/>
      <c r="BG16" s="76"/>
      <c r="BH16" s="77" t="str">
        <f t="shared" si="29"/>
        <v/>
      </c>
      <c r="BI16" s="77" t="str">
        <f t="shared" si="29"/>
        <v/>
      </c>
      <c r="BJ16" s="77" t="str">
        <f t="shared" si="29"/>
        <v/>
      </c>
      <c r="BK16" s="77" t="str">
        <f t="shared" si="29"/>
        <v/>
      </c>
      <c r="BL16" s="77" t="str">
        <f t="shared" si="29"/>
        <v/>
      </c>
      <c r="BM16" s="77" t="str">
        <f t="shared" si="29"/>
        <v/>
      </c>
      <c r="BN16" s="77" t="str">
        <f t="shared" si="29"/>
        <v/>
      </c>
      <c r="BO16" s="77" t="str">
        <f t="shared" si="29"/>
        <v/>
      </c>
      <c r="BP16" s="77" t="str">
        <f t="shared" si="29"/>
        <v/>
      </c>
      <c r="BQ16" s="77" t="str">
        <f t="shared" si="29"/>
        <v/>
      </c>
      <c r="BR16" s="77" t="str">
        <f t="shared" si="29"/>
        <v/>
      </c>
      <c r="BS16" s="77" t="str">
        <f t="shared" si="29"/>
        <v/>
      </c>
      <c r="BT16" s="77" t="str">
        <f t="shared" si="29"/>
        <v/>
      </c>
      <c r="BU16" s="77" t="str">
        <f t="shared" si="29"/>
        <v/>
      </c>
      <c r="BV16" s="77" t="str">
        <f t="shared" si="29"/>
        <v/>
      </c>
      <c r="BW16" s="77" t="str">
        <f t="shared" si="29"/>
        <v/>
      </c>
      <c r="BX16" s="77" t="str">
        <f t="shared" si="30"/>
        <v/>
      </c>
      <c r="BY16" s="77" t="str">
        <f t="shared" si="30"/>
        <v/>
      </c>
      <c r="BZ16" s="77" t="str">
        <f t="shared" si="30"/>
        <v/>
      </c>
      <c r="CA16" s="77" t="str">
        <f t="shared" si="30"/>
        <v/>
      </c>
      <c r="CB16" s="78"/>
      <c r="CC16" s="79"/>
      <c r="CD16" s="79"/>
      <c r="CE16" s="79"/>
      <c r="CF16" s="76"/>
      <c r="CG16" s="76"/>
      <c r="CH16" s="46"/>
      <c r="CM16"/>
      <c r="CN16"/>
      <c r="CO16"/>
      <c r="CP16"/>
      <c r="CQ16"/>
      <c r="CR16"/>
      <c r="CS16"/>
    </row>
    <row r="17" spans="1:104" s="2" customFormat="1" ht="24" customHeight="1" x14ac:dyDescent="0.25">
      <c r="A17" s="65"/>
      <c r="B17" s="30"/>
      <c r="C17" s="66"/>
      <c r="D17" s="67"/>
      <c r="E17" s="67"/>
      <c r="F17" s="67"/>
      <c r="G17" s="67"/>
      <c r="H17" s="67"/>
      <c r="I17" s="67"/>
      <c r="J17" s="67"/>
      <c r="K17" s="67"/>
      <c r="L17" s="67"/>
      <c r="M17" s="67"/>
      <c r="N17" s="67"/>
      <c r="O17" s="67"/>
      <c r="P17" s="67"/>
      <c r="Q17" s="67"/>
      <c r="R17" s="67"/>
      <c r="S17" s="67"/>
      <c r="T17" s="67"/>
      <c r="U17" s="67"/>
      <c r="V17" s="67"/>
      <c r="W17" s="67"/>
      <c r="X17" s="68"/>
      <c r="Y17" s="69"/>
      <c r="Z17" s="70"/>
      <c r="AA17" s="71"/>
      <c r="AB17" s="72"/>
      <c r="AC17" s="70"/>
      <c r="AD17" s="67"/>
      <c r="AE17" s="34"/>
      <c r="AF17" s="75"/>
      <c r="AG17" s="76"/>
      <c r="AH17" s="76"/>
      <c r="AI17" s="76"/>
      <c r="AJ17" s="76"/>
      <c r="AK17" s="76"/>
      <c r="AL17" s="76"/>
      <c r="AM17" s="76"/>
      <c r="AN17" s="76"/>
      <c r="AO17" s="76"/>
      <c r="AP17" s="76"/>
      <c r="AQ17" s="76"/>
      <c r="AR17" s="76"/>
      <c r="AS17" s="76"/>
      <c r="AT17" s="76"/>
      <c r="AU17" s="76"/>
      <c r="AV17" s="76"/>
      <c r="AW17" s="76"/>
      <c r="AX17" s="76" t="str">
        <f t="shared" si="28"/>
        <v/>
      </c>
      <c r="AY17" s="76" t="str">
        <f t="shared" si="28"/>
        <v/>
      </c>
      <c r="AZ17" s="76" t="str">
        <f t="shared" si="28"/>
        <v/>
      </c>
      <c r="BA17" s="76"/>
      <c r="BB17" s="76"/>
      <c r="BC17" s="76"/>
      <c r="BD17" s="76"/>
      <c r="BE17" s="76"/>
      <c r="BF17" s="76"/>
      <c r="BG17" s="76"/>
      <c r="BH17" s="77" t="str">
        <f t="shared" si="29"/>
        <v/>
      </c>
      <c r="BI17" s="77" t="str">
        <f t="shared" si="29"/>
        <v/>
      </c>
      <c r="BJ17" s="77" t="str">
        <f t="shared" si="29"/>
        <v/>
      </c>
      <c r="BK17" s="77" t="str">
        <f t="shared" si="29"/>
        <v/>
      </c>
      <c r="BL17" s="77" t="str">
        <f t="shared" si="29"/>
        <v/>
      </c>
      <c r="BM17" s="77" t="str">
        <f t="shared" si="29"/>
        <v/>
      </c>
      <c r="BN17" s="77" t="str">
        <f t="shared" si="29"/>
        <v/>
      </c>
      <c r="BO17" s="77" t="str">
        <f t="shared" si="29"/>
        <v/>
      </c>
      <c r="BP17" s="77" t="str">
        <f t="shared" si="29"/>
        <v/>
      </c>
      <c r="BQ17" s="77" t="str">
        <f t="shared" si="29"/>
        <v/>
      </c>
      <c r="BR17" s="77" t="str">
        <f t="shared" si="29"/>
        <v/>
      </c>
      <c r="BS17" s="77" t="str">
        <f t="shared" si="29"/>
        <v/>
      </c>
      <c r="BT17" s="77" t="str">
        <f t="shared" si="29"/>
        <v/>
      </c>
      <c r="BU17" s="77" t="str">
        <f t="shared" si="29"/>
        <v/>
      </c>
      <c r="BV17" s="77" t="str">
        <f t="shared" si="29"/>
        <v/>
      </c>
      <c r="BW17" s="77" t="str">
        <f t="shared" si="29"/>
        <v/>
      </c>
      <c r="BX17" s="77" t="str">
        <f t="shared" si="30"/>
        <v/>
      </c>
      <c r="BY17" s="77" t="str">
        <f t="shared" si="30"/>
        <v/>
      </c>
      <c r="BZ17" s="77" t="str">
        <f t="shared" si="30"/>
        <v/>
      </c>
      <c r="CA17" s="77" t="str">
        <f t="shared" si="30"/>
        <v/>
      </c>
      <c r="CB17" s="78"/>
      <c r="CC17" s="79"/>
      <c r="CD17" s="79"/>
      <c r="CE17" s="79"/>
      <c r="CF17" s="76"/>
      <c r="CG17" s="76"/>
      <c r="CH17" s="79"/>
      <c r="CI17" s="48"/>
      <c r="CJ17" s="48"/>
      <c r="CK17" s="49"/>
      <c r="CL17" s="49"/>
      <c r="CM17" s="50"/>
      <c r="CN17" s="50"/>
      <c r="CO17" s="50"/>
      <c r="CP17" s="50"/>
      <c r="CQ17" s="50"/>
      <c r="CR17" s="50"/>
      <c r="CS17" s="50"/>
    </row>
    <row r="18" spans="1:104" s="46" customFormat="1" ht="6.75" customHeight="1" x14ac:dyDescent="0.25">
      <c r="A18" s="65"/>
      <c r="B18" s="66"/>
      <c r="C18" s="66"/>
      <c r="D18" s="67"/>
      <c r="E18" s="67"/>
      <c r="F18" s="67"/>
      <c r="G18" s="67"/>
      <c r="H18" s="67"/>
      <c r="I18" s="67"/>
      <c r="J18" s="67"/>
      <c r="K18" s="67"/>
      <c r="L18" s="67"/>
      <c r="M18" s="67"/>
      <c r="N18" s="67"/>
      <c r="O18" s="67"/>
      <c r="P18" s="67"/>
      <c r="Q18" s="67"/>
      <c r="R18" s="67"/>
      <c r="S18" s="67"/>
      <c r="T18" s="67"/>
      <c r="U18" s="67"/>
      <c r="V18" s="67"/>
      <c r="W18" s="67"/>
      <c r="X18" s="68"/>
      <c r="Y18" s="69"/>
      <c r="Z18" s="70"/>
      <c r="AA18" s="71"/>
      <c r="AB18" s="72"/>
      <c r="AC18" s="70"/>
      <c r="AD18" s="67"/>
      <c r="AE18" s="34"/>
      <c r="AF18" s="75"/>
      <c r="AG18" s="76"/>
      <c r="AH18" s="76"/>
      <c r="AI18" s="76"/>
      <c r="AJ18" s="76"/>
      <c r="AK18" s="76"/>
      <c r="AL18" s="76"/>
      <c r="AM18" s="76"/>
      <c r="AN18" s="76"/>
      <c r="AO18" s="76"/>
      <c r="AP18" s="76"/>
      <c r="AQ18" s="76"/>
      <c r="AR18" s="76"/>
      <c r="AS18" s="76"/>
      <c r="AT18" s="76"/>
      <c r="AU18" s="76"/>
      <c r="AV18" s="76"/>
      <c r="AW18" s="76"/>
      <c r="AX18" s="76" t="str">
        <f t="shared" si="28"/>
        <v/>
      </c>
      <c r="AY18" s="76" t="str">
        <f t="shared" si="28"/>
        <v/>
      </c>
      <c r="AZ18" s="76" t="str">
        <f t="shared" si="28"/>
        <v/>
      </c>
      <c r="BA18" s="76"/>
      <c r="BB18" s="76"/>
      <c r="BC18" s="76"/>
      <c r="BD18" s="76"/>
      <c r="BE18" s="76"/>
      <c r="BF18" s="76"/>
      <c r="BG18" s="76"/>
      <c r="BH18" s="77" t="str">
        <f t="shared" si="29"/>
        <v/>
      </c>
      <c r="BI18" s="77" t="str">
        <f t="shared" si="29"/>
        <v/>
      </c>
      <c r="BJ18" s="77" t="str">
        <f t="shared" si="29"/>
        <v/>
      </c>
      <c r="BK18" s="77" t="str">
        <f t="shared" si="29"/>
        <v/>
      </c>
      <c r="BL18" s="77" t="str">
        <f t="shared" si="29"/>
        <v/>
      </c>
      <c r="BM18" s="77" t="str">
        <f t="shared" si="29"/>
        <v/>
      </c>
      <c r="BN18" s="77" t="str">
        <f t="shared" si="29"/>
        <v/>
      </c>
      <c r="BO18" s="77" t="str">
        <f t="shared" si="29"/>
        <v/>
      </c>
      <c r="BP18" s="77" t="str">
        <f t="shared" si="29"/>
        <v/>
      </c>
      <c r="BQ18" s="77" t="str">
        <f t="shared" si="29"/>
        <v/>
      </c>
      <c r="BR18" s="77" t="str">
        <f t="shared" si="29"/>
        <v/>
      </c>
      <c r="BS18" s="77" t="str">
        <f t="shared" si="29"/>
        <v/>
      </c>
      <c r="BT18" s="77" t="str">
        <f t="shared" si="29"/>
        <v/>
      </c>
      <c r="BU18" s="77" t="str">
        <f t="shared" si="29"/>
        <v/>
      </c>
      <c r="BV18" s="77" t="str">
        <f t="shared" si="29"/>
        <v/>
      </c>
      <c r="BW18" s="77" t="str">
        <f t="shared" si="29"/>
        <v/>
      </c>
      <c r="BX18" s="77" t="str">
        <f t="shared" si="30"/>
        <v/>
      </c>
      <c r="BY18" s="77" t="str">
        <f t="shared" si="30"/>
        <v/>
      </c>
      <c r="BZ18" s="77" t="str">
        <f t="shared" si="30"/>
        <v/>
      </c>
      <c r="CA18" s="77" t="str">
        <f t="shared" si="30"/>
        <v/>
      </c>
      <c r="CB18" s="78"/>
      <c r="CC18" s="79"/>
      <c r="CD18" s="79"/>
      <c r="CE18" s="79"/>
      <c r="CF18" s="76"/>
      <c r="CG18" s="76"/>
      <c r="CH18" s="79"/>
      <c r="CI18" s="80"/>
      <c r="CJ18" s="80"/>
      <c r="CK18" s="81"/>
      <c r="CL18" s="81"/>
      <c r="CM18" s="73"/>
      <c r="CN18" s="73"/>
      <c r="CO18" s="73"/>
      <c r="CP18" s="73"/>
      <c r="CQ18" s="73"/>
      <c r="CR18" s="73"/>
      <c r="CS18" s="73"/>
      <c r="CT18" s="82"/>
      <c r="CU18" s="82"/>
      <c r="CV18" s="82"/>
      <c r="CW18" s="82"/>
      <c r="CX18" s="82"/>
      <c r="CY18" s="82"/>
      <c r="CZ18" s="82"/>
    </row>
    <row r="19" spans="1:104" s="35" customFormat="1" ht="24" customHeight="1" x14ac:dyDescent="0.25">
      <c r="A19" s="65"/>
      <c r="B19" s="66"/>
      <c r="C19" s="66"/>
      <c r="D19" s="67"/>
      <c r="E19" s="67"/>
      <c r="F19" s="67"/>
      <c r="G19" s="67"/>
      <c r="H19" s="67"/>
      <c r="I19" s="67"/>
      <c r="J19" s="67"/>
      <c r="K19" s="67"/>
      <c r="L19" s="67"/>
      <c r="M19" s="67"/>
      <c r="N19" s="67"/>
      <c r="O19" s="67"/>
      <c r="P19" s="67"/>
      <c r="Q19" s="67"/>
      <c r="R19" s="67"/>
      <c r="S19" s="67"/>
      <c r="T19" s="67"/>
      <c r="U19" s="67"/>
      <c r="V19" s="67"/>
      <c r="W19" s="67"/>
      <c r="X19" s="68"/>
      <c r="Y19" s="69"/>
      <c r="Z19" s="70"/>
      <c r="AA19" s="71"/>
      <c r="AB19" s="72"/>
      <c r="AC19" s="70"/>
      <c r="AD19" s="67"/>
      <c r="AE19" s="34"/>
      <c r="AF19" s="75"/>
      <c r="AG19" s="76"/>
      <c r="AH19" s="76"/>
      <c r="AI19" s="76"/>
      <c r="AJ19" s="76"/>
      <c r="AK19" s="76"/>
      <c r="AL19" s="76"/>
      <c r="AM19" s="76"/>
      <c r="AN19" s="76"/>
      <c r="AO19" s="76"/>
      <c r="AP19" s="76"/>
      <c r="AQ19" s="76"/>
      <c r="AR19" s="76"/>
      <c r="AS19" s="76"/>
      <c r="AT19" s="76"/>
      <c r="AU19" s="76"/>
      <c r="AV19" s="76"/>
      <c r="AW19" s="76"/>
      <c r="AX19" s="76" t="str">
        <f t="shared" si="28"/>
        <v/>
      </c>
      <c r="AY19" s="76" t="str">
        <f t="shared" si="28"/>
        <v/>
      </c>
      <c r="AZ19" s="76" t="str">
        <f t="shared" si="28"/>
        <v/>
      </c>
      <c r="BA19" s="76"/>
      <c r="BB19" s="76"/>
      <c r="BC19" s="76"/>
      <c r="BD19" s="76"/>
      <c r="BE19" s="76"/>
      <c r="BF19" s="76"/>
      <c r="BG19" s="76"/>
      <c r="BH19" s="77" t="str">
        <f t="shared" si="29"/>
        <v/>
      </c>
      <c r="BI19" s="77" t="str">
        <f t="shared" si="29"/>
        <v/>
      </c>
      <c r="BJ19" s="77" t="str">
        <f t="shared" si="29"/>
        <v/>
      </c>
      <c r="BK19" s="77" t="str">
        <f t="shared" si="29"/>
        <v/>
      </c>
      <c r="BL19" s="77" t="str">
        <f t="shared" si="29"/>
        <v/>
      </c>
      <c r="BM19" s="77" t="str">
        <f t="shared" si="29"/>
        <v/>
      </c>
      <c r="BN19" s="77" t="str">
        <f t="shared" si="29"/>
        <v/>
      </c>
      <c r="BO19" s="77" t="str">
        <f t="shared" si="29"/>
        <v/>
      </c>
      <c r="BP19" s="77" t="str">
        <f t="shared" si="29"/>
        <v/>
      </c>
      <c r="BQ19" s="77" t="str">
        <f t="shared" si="29"/>
        <v/>
      </c>
      <c r="BR19" s="77" t="str">
        <f t="shared" si="29"/>
        <v/>
      </c>
      <c r="BS19" s="77" t="str">
        <f t="shared" si="29"/>
        <v/>
      </c>
      <c r="BT19" s="77" t="str">
        <f t="shared" si="29"/>
        <v/>
      </c>
      <c r="BU19" s="77" t="str">
        <f t="shared" si="29"/>
        <v/>
      </c>
      <c r="BV19" s="77" t="str">
        <f t="shared" si="29"/>
        <v/>
      </c>
      <c r="BW19" s="77" t="str">
        <f t="shared" si="29"/>
        <v/>
      </c>
      <c r="BX19" s="77" t="str">
        <f t="shared" si="30"/>
        <v/>
      </c>
      <c r="BY19" s="77" t="str">
        <f t="shared" si="30"/>
        <v/>
      </c>
      <c r="BZ19" s="77" t="str">
        <f t="shared" si="30"/>
        <v/>
      </c>
      <c r="CA19" s="77" t="str">
        <f t="shared" si="30"/>
        <v/>
      </c>
      <c r="CB19" s="78"/>
      <c r="CC19" s="79"/>
      <c r="CD19" s="79"/>
      <c r="CE19" s="79"/>
      <c r="CF19" s="76"/>
      <c r="CG19" s="76"/>
      <c r="CH19" s="79"/>
      <c r="CI19" s="80"/>
      <c r="CJ19" s="80"/>
      <c r="CK19" s="81"/>
      <c r="CL19" s="81"/>
      <c r="CM19" s="73"/>
      <c r="CN19" s="73"/>
      <c r="CO19" s="73"/>
      <c r="CP19" s="73"/>
      <c r="CQ19" s="73"/>
      <c r="CR19" s="73"/>
      <c r="CS19" s="73"/>
      <c r="CT19" s="79"/>
      <c r="CU19" s="79"/>
      <c r="CV19" s="79"/>
      <c r="CW19" s="79"/>
      <c r="CX19" s="79"/>
      <c r="CY19" s="79"/>
      <c r="CZ19" s="79"/>
    </row>
    <row r="20" spans="1:104" s="35" customFormat="1" ht="24" customHeight="1" x14ac:dyDescent="0.25">
      <c r="A20" s="65"/>
      <c r="B20" s="66"/>
      <c r="C20" s="66"/>
      <c r="D20" s="67"/>
      <c r="E20" s="67"/>
      <c r="F20" s="67"/>
      <c r="G20" s="67"/>
      <c r="H20" s="67"/>
      <c r="I20" s="67"/>
      <c r="J20" s="67"/>
      <c r="K20" s="67"/>
      <c r="L20" s="67"/>
      <c r="M20" s="67"/>
      <c r="N20" s="67"/>
      <c r="O20" s="67"/>
      <c r="P20" s="67"/>
      <c r="Q20" s="67"/>
      <c r="R20" s="67"/>
      <c r="S20" s="67"/>
      <c r="T20" s="67"/>
      <c r="U20" s="67"/>
      <c r="V20" s="67"/>
      <c r="W20" s="67"/>
      <c r="X20" s="68"/>
      <c r="Y20" s="69"/>
      <c r="Z20" s="70"/>
      <c r="AA20" s="71"/>
      <c r="AB20" s="72"/>
      <c r="AC20" s="70"/>
      <c r="AD20" s="67"/>
      <c r="AE20" s="34"/>
      <c r="AF20" s="75"/>
      <c r="AG20" s="76"/>
      <c r="AH20" s="76"/>
      <c r="AI20" s="76"/>
      <c r="AJ20" s="76"/>
      <c r="AK20" s="76"/>
      <c r="AL20" s="76"/>
      <c r="AM20" s="76"/>
      <c r="AN20" s="76"/>
      <c r="AO20" s="76"/>
      <c r="AP20" s="76"/>
      <c r="AQ20" s="76"/>
      <c r="AR20" s="76"/>
      <c r="AS20" s="76"/>
      <c r="AT20" s="76"/>
      <c r="AU20" s="76"/>
      <c r="AV20" s="76"/>
      <c r="AW20" s="76"/>
      <c r="AX20" s="76" t="str">
        <f t="shared" si="28"/>
        <v/>
      </c>
      <c r="AY20" s="76" t="str">
        <f t="shared" si="28"/>
        <v/>
      </c>
      <c r="AZ20" s="76" t="str">
        <f t="shared" si="28"/>
        <v/>
      </c>
      <c r="BA20" s="76"/>
      <c r="BB20" s="76"/>
      <c r="BC20" s="76"/>
      <c r="BD20" s="76"/>
      <c r="BE20" s="76"/>
      <c r="BF20" s="76"/>
      <c r="BG20" s="76"/>
      <c r="BH20" s="77" t="str">
        <f t="shared" si="29"/>
        <v/>
      </c>
      <c r="BI20" s="77" t="str">
        <f t="shared" si="29"/>
        <v/>
      </c>
      <c r="BJ20" s="77" t="str">
        <f t="shared" si="29"/>
        <v/>
      </c>
      <c r="BK20" s="77" t="str">
        <f t="shared" si="29"/>
        <v/>
      </c>
      <c r="BL20" s="77" t="str">
        <f t="shared" si="29"/>
        <v/>
      </c>
      <c r="BM20" s="77" t="str">
        <f t="shared" si="29"/>
        <v/>
      </c>
      <c r="BN20" s="77" t="str">
        <f t="shared" si="29"/>
        <v/>
      </c>
      <c r="BO20" s="77" t="str">
        <f t="shared" si="29"/>
        <v/>
      </c>
      <c r="BP20" s="77" t="str">
        <f t="shared" si="29"/>
        <v/>
      </c>
      <c r="BQ20" s="77" t="str">
        <f t="shared" si="29"/>
        <v/>
      </c>
      <c r="BR20" s="77" t="str">
        <f t="shared" si="29"/>
        <v/>
      </c>
      <c r="BS20" s="77" t="str">
        <f t="shared" si="29"/>
        <v/>
      </c>
      <c r="BT20" s="77" t="str">
        <f t="shared" si="29"/>
        <v/>
      </c>
      <c r="BU20" s="77" t="str">
        <f t="shared" si="29"/>
        <v/>
      </c>
      <c r="BV20" s="77" t="str">
        <f t="shared" si="29"/>
        <v/>
      </c>
      <c r="BW20" s="77" t="str">
        <f t="shared" si="29"/>
        <v/>
      </c>
      <c r="BX20" s="77" t="str">
        <f t="shared" si="30"/>
        <v/>
      </c>
      <c r="BY20" s="77" t="str">
        <f t="shared" si="30"/>
        <v/>
      </c>
      <c r="BZ20" s="77" t="str">
        <f t="shared" si="30"/>
        <v/>
      </c>
      <c r="CA20" s="77" t="str">
        <f t="shared" si="30"/>
        <v/>
      </c>
      <c r="CB20" s="78"/>
      <c r="CC20" s="79"/>
      <c r="CD20" s="79"/>
      <c r="CE20" s="79"/>
      <c r="CF20" s="76"/>
      <c r="CG20" s="76"/>
      <c r="CH20" s="79"/>
      <c r="CI20" s="80"/>
      <c r="CJ20" s="80"/>
      <c r="CK20" s="81"/>
      <c r="CL20" s="81"/>
      <c r="CM20" s="73"/>
      <c r="CN20" s="73"/>
      <c r="CO20" s="73"/>
      <c r="CP20" s="73"/>
      <c r="CQ20" s="73"/>
      <c r="CR20" s="73"/>
      <c r="CS20" s="73"/>
      <c r="CT20" s="79"/>
      <c r="CU20" s="79"/>
      <c r="CV20" s="79"/>
      <c r="CW20" s="79"/>
      <c r="CX20" s="79"/>
      <c r="CY20" s="79"/>
      <c r="CZ20" s="79"/>
    </row>
    <row r="21" spans="1:104" s="35" customFormat="1" ht="24" customHeight="1" x14ac:dyDescent="0.25">
      <c r="A21" s="65"/>
      <c r="B21" s="66"/>
      <c r="C21" s="66"/>
      <c r="D21" s="67"/>
      <c r="E21" s="67"/>
      <c r="F21" s="67"/>
      <c r="G21" s="67"/>
      <c r="H21" s="67"/>
      <c r="I21" s="67"/>
      <c r="J21" s="67"/>
      <c r="K21" s="67"/>
      <c r="L21" s="67"/>
      <c r="M21" s="67"/>
      <c r="N21" s="67"/>
      <c r="O21" s="67"/>
      <c r="P21" s="67"/>
      <c r="Q21" s="67"/>
      <c r="R21" s="67"/>
      <c r="S21" s="67"/>
      <c r="T21" s="67"/>
      <c r="U21" s="67"/>
      <c r="V21" s="67"/>
      <c r="W21" s="67"/>
      <c r="X21" s="68"/>
      <c r="Y21" s="69"/>
      <c r="Z21" s="70"/>
      <c r="AA21" s="71"/>
      <c r="AB21" s="72"/>
      <c r="AC21" s="70"/>
      <c r="AD21" s="67"/>
      <c r="AE21" s="34"/>
      <c r="AF21" s="75"/>
      <c r="AG21" s="76"/>
      <c r="AH21" s="76"/>
      <c r="AI21" s="76"/>
      <c r="AJ21" s="76"/>
      <c r="AK21" s="76"/>
      <c r="AL21" s="76"/>
      <c r="AM21" s="76"/>
      <c r="AN21" s="76"/>
      <c r="AO21" s="76"/>
      <c r="AP21" s="76"/>
      <c r="AQ21" s="76"/>
      <c r="AR21" s="76"/>
      <c r="AS21" s="76"/>
      <c r="AT21" s="76"/>
      <c r="AU21" s="76"/>
      <c r="AV21" s="76"/>
      <c r="AW21" s="76"/>
      <c r="AX21" s="76" t="str">
        <f t="shared" si="28"/>
        <v/>
      </c>
      <c r="AY21" s="76" t="str">
        <f t="shared" si="28"/>
        <v/>
      </c>
      <c r="AZ21" s="76" t="str">
        <f t="shared" si="28"/>
        <v/>
      </c>
      <c r="BA21" s="76"/>
      <c r="BB21" s="76"/>
      <c r="BC21" s="76"/>
      <c r="BD21" s="76"/>
      <c r="BE21" s="76"/>
      <c r="BF21" s="76"/>
      <c r="BG21" s="76"/>
      <c r="BH21" s="77" t="str">
        <f t="shared" si="29"/>
        <v/>
      </c>
      <c r="BI21" s="77" t="str">
        <f t="shared" si="29"/>
        <v/>
      </c>
      <c r="BJ21" s="77" t="str">
        <f t="shared" si="29"/>
        <v/>
      </c>
      <c r="BK21" s="77" t="str">
        <f t="shared" si="29"/>
        <v/>
      </c>
      <c r="BL21" s="77" t="str">
        <f t="shared" si="29"/>
        <v/>
      </c>
      <c r="BM21" s="77" t="str">
        <f t="shared" si="29"/>
        <v/>
      </c>
      <c r="BN21" s="77" t="str">
        <f t="shared" si="29"/>
        <v/>
      </c>
      <c r="BO21" s="77" t="str">
        <f t="shared" si="29"/>
        <v/>
      </c>
      <c r="BP21" s="77" t="str">
        <f t="shared" si="29"/>
        <v/>
      </c>
      <c r="BQ21" s="77" t="str">
        <f t="shared" si="29"/>
        <v/>
      </c>
      <c r="BR21" s="77" t="str">
        <f t="shared" si="29"/>
        <v/>
      </c>
      <c r="BS21" s="77" t="str">
        <f t="shared" si="29"/>
        <v/>
      </c>
      <c r="BT21" s="77" t="str">
        <f t="shared" si="29"/>
        <v/>
      </c>
      <c r="BU21" s="77" t="str">
        <f t="shared" si="29"/>
        <v/>
      </c>
      <c r="BV21" s="77" t="str">
        <f t="shared" si="29"/>
        <v/>
      </c>
      <c r="BW21" s="77" t="str">
        <f t="shared" si="29"/>
        <v/>
      </c>
      <c r="BX21" s="77" t="str">
        <f t="shared" si="30"/>
        <v/>
      </c>
      <c r="BY21" s="77" t="str">
        <f t="shared" si="30"/>
        <v/>
      </c>
      <c r="BZ21" s="77" t="str">
        <f t="shared" si="30"/>
        <v/>
      </c>
      <c r="CA21" s="77" t="str">
        <f t="shared" si="30"/>
        <v/>
      </c>
      <c r="CB21" s="78"/>
      <c r="CC21" s="79"/>
      <c r="CD21" s="79"/>
      <c r="CE21" s="79"/>
      <c r="CF21" s="76"/>
      <c r="CG21" s="76"/>
      <c r="CH21" s="79"/>
      <c r="CI21" s="80"/>
      <c r="CJ21" s="80"/>
      <c r="CK21" s="81"/>
      <c r="CL21" s="81"/>
      <c r="CM21" s="73"/>
      <c r="CN21" s="73"/>
      <c r="CO21" s="73"/>
      <c r="CP21" s="73"/>
      <c r="CQ21" s="73"/>
      <c r="CR21" s="73"/>
      <c r="CS21" s="73"/>
      <c r="CT21" s="79"/>
      <c r="CU21" s="79"/>
      <c r="CV21" s="79"/>
      <c r="CW21" s="79"/>
      <c r="CX21" s="79"/>
      <c r="CY21" s="79"/>
      <c r="CZ21" s="79"/>
    </row>
    <row r="22" spans="1:104" s="35" customFormat="1" ht="24" customHeight="1" x14ac:dyDescent="0.25">
      <c r="A22" s="65"/>
      <c r="B22" s="66"/>
      <c r="C22" s="66"/>
      <c r="D22" s="67"/>
      <c r="E22" s="67"/>
      <c r="F22" s="67"/>
      <c r="G22" s="67"/>
      <c r="H22" s="67"/>
      <c r="I22" s="67"/>
      <c r="J22" s="67"/>
      <c r="K22" s="67"/>
      <c r="L22" s="67"/>
      <c r="M22" s="67"/>
      <c r="N22" s="67"/>
      <c r="O22" s="67"/>
      <c r="P22" s="67"/>
      <c r="Q22" s="67"/>
      <c r="R22" s="67"/>
      <c r="S22" s="67"/>
      <c r="T22" s="67"/>
      <c r="U22" s="67"/>
      <c r="V22" s="67"/>
      <c r="W22" s="67"/>
      <c r="X22" s="68"/>
      <c r="Y22" s="69"/>
      <c r="Z22" s="70"/>
      <c r="AA22" s="71"/>
      <c r="AB22" s="72"/>
      <c r="AC22" s="70"/>
      <c r="AD22" s="67"/>
      <c r="AE22" s="34"/>
      <c r="AF22" s="75"/>
      <c r="AG22" s="76"/>
      <c r="AH22" s="76"/>
      <c r="AI22" s="76"/>
      <c r="AJ22" s="76"/>
      <c r="AK22" s="76"/>
      <c r="AL22" s="76"/>
      <c r="AM22" s="76"/>
      <c r="AN22" s="76"/>
      <c r="AO22" s="76"/>
      <c r="AP22" s="76"/>
      <c r="AQ22" s="76"/>
      <c r="AR22" s="76"/>
      <c r="AS22" s="76"/>
      <c r="AT22" s="76"/>
      <c r="AU22" s="76"/>
      <c r="AV22" s="76"/>
      <c r="AW22" s="76"/>
      <c r="AX22" s="76" t="str">
        <f t="shared" si="28"/>
        <v/>
      </c>
      <c r="AY22" s="76" t="str">
        <f t="shared" si="28"/>
        <v/>
      </c>
      <c r="AZ22" s="76" t="str">
        <f t="shared" si="28"/>
        <v/>
      </c>
      <c r="BA22" s="76"/>
      <c r="BB22" s="76"/>
      <c r="BC22" s="76"/>
      <c r="BD22" s="76"/>
      <c r="BE22" s="76"/>
      <c r="BF22" s="76"/>
      <c r="BG22" s="76"/>
      <c r="BH22" s="77" t="str">
        <f t="shared" si="29"/>
        <v/>
      </c>
      <c r="BI22" s="77" t="str">
        <f t="shared" si="29"/>
        <v/>
      </c>
      <c r="BJ22" s="77" t="str">
        <f t="shared" si="29"/>
        <v/>
      </c>
      <c r="BK22" s="77" t="str">
        <f t="shared" si="29"/>
        <v/>
      </c>
      <c r="BL22" s="77" t="str">
        <f t="shared" si="29"/>
        <v/>
      </c>
      <c r="BM22" s="77" t="str">
        <f t="shared" si="29"/>
        <v/>
      </c>
      <c r="BN22" s="77" t="str">
        <f t="shared" si="29"/>
        <v/>
      </c>
      <c r="BO22" s="77" t="str">
        <f t="shared" si="29"/>
        <v/>
      </c>
      <c r="BP22" s="77" t="str">
        <f t="shared" si="29"/>
        <v/>
      </c>
      <c r="BQ22" s="77" t="str">
        <f t="shared" si="29"/>
        <v/>
      </c>
      <c r="BR22" s="77" t="str">
        <f t="shared" si="29"/>
        <v/>
      </c>
      <c r="BS22" s="77" t="str">
        <f t="shared" si="29"/>
        <v/>
      </c>
      <c r="BT22" s="77" t="str">
        <f t="shared" si="29"/>
        <v/>
      </c>
      <c r="BU22" s="77" t="str">
        <f t="shared" si="29"/>
        <v/>
      </c>
      <c r="BV22" s="77" t="str">
        <f t="shared" si="29"/>
        <v/>
      </c>
      <c r="BW22" s="77" t="str">
        <f t="shared" si="29"/>
        <v/>
      </c>
      <c r="BX22" s="77" t="str">
        <f t="shared" si="30"/>
        <v/>
      </c>
      <c r="BY22" s="77" t="str">
        <f t="shared" si="30"/>
        <v/>
      </c>
      <c r="BZ22" s="77" t="str">
        <f t="shared" si="30"/>
        <v/>
      </c>
      <c r="CA22" s="77" t="str">
        <f t="shared" si="30"/>
        <v/>
      </c>
      <c r="CB22" s="78"/>
      <c r="CC22" s="79"/>
      <c r="CD22" s="79"/>
      <c r="CE22" s="79"/>
      <c r="CF22" s="76"/>
      <c r="CG22" s="76"/>
      <c r="CH22" s="79"/>
      <c r="CI22" s="80"/>
      <c r="CJ22" s="80"/>
      <c r="CK22" s="81"/>
      <c r="CL22" s="81"/>
      <c r="CM22" s="73"/>
      <c r="CN22" s="73"/>
      <c r="CO22" s="73"/>
      <c r="CP22" s="73"/>
      <c r="CQ22" s="73"/>
      <c r="CR22" s="73"/>
      <c r="CS22" s="73"/>
      <c r="CT22" s="79"/>
      <c r="CU22" s="79"/>
      <c r="CV22" s="79"/>
      <c r="CW22" s="79"/>
      <c r="CX22" s="79"/>
      <c r="CY22" s="79"/>
      <c r="CZ22" s="79"/>
    </row>
    <row r="23" spans="1:104" s="35" customFormat="1" ht="24" customHeight="1" x14ac:dyDescent="0.25">
      <c r="A23" s="65"/>
      <c r="B23" s="66"/>
      <c r="C23" s="66"/>
      <c r="D23" s="67"/>
      <c r="E23" s="67"/>
      <c r="F23" s="67"/>
      <c r="G23" s="67"/>
      <c r="H23" s="67"/>
      <c r="I23" s="67"/>
      <c r="J23" s="67"/>
      <c r="K23" s="67"/>
      <c r="L23" s="67"/>
      <c r="M23" s="67"/>
      <c r="N23" s="67"/>
      <c r="O23" s="67"/>
      <c r="P23" s="67"/>
      <c r="Q23" s="67"/>
      <c r="R23" s="67"/>
      <c r="S23" s="67"/>
      <c r="T23" s="67"/>
      <c r="U23" s="67"/>
      <c r="V23" s="67"/>
      <c r="W23" s="67"/>
      <c r="X23" s="68"/>
      <c r="Y23" s="69"/>
      <c r="Z23" s="70"/>
      <c r="AA23" s="71"/>
      <c r="AB23" s="72"/>
      <c r="AC23" s="70"/>
      <c r="AD23" s="67"/>
      <c r="AE23" s="34"/>
      <c r="AF23" s="75"/>
      <c r="AG23" s="76"/>
      <c r="AH23" s="76"/>
      <c r="AI23" s="76"/>
      <c r="AJ23" s="76"/>
      <c r="AK23" s="76"/>
      <c r="AL23" s="76"/>
      <c r="AM23" s="76"/>
      <c r="AN23" s="76"/>
      <c r="AO23" s="76"/>
      <c r="AP23" s="76"/>
      <c r="AQ23" s="76"/>
      <c r="AR23" s="76"/>
      <c r="AS23" s="76"/>
      <c r="AT23" s="76"/>
      <c r="AU23" s="76"/>
      <c r="AV23" s="76"/>
      <c r="AW23" s="76"/>
      <c r="AX23" s="76" t="str">
        <f t="shared" si="28"/>
        <v/>
      </c>
      <c r="AY23" s="76" t="str">
        <f t="shared" si="28"/>
        <v/>
      </c>
      <c r="AZ23" s="76" t="str">
        <f t="shared" si="28"/>
        <v/>
      </c>
      <c r="BA23" s="76"/>
      <c r="BB23" s="76"/>
      <c r="BC23" s="76"/>
      <c r="BD23" s="76"/>
      <c r="BE23" s="76"/>
      <c r="BF23" s="76"/>
      <c r="BG23" s="76"/>
      <c r="BH23" s="77" t="str">
        <f t="shared" si="29"/>
        <v/>
      </c>
      <c r="BI23" s="77" t="str">
        <f t="shared" si="29"/>
        <v/>
      </c>
      <c r="BJ23" s="77" t="str">
        <f t="shared" si="29"/>
        <v/>
      </c>
      <c r="BK23" s="77" t="str">
        <f t="shared" si="29"/>
        <v/>
      </c>
      <c r="BL23" s="77" t="str">
        <f t="shared" si="29"/>
        <v/>
      </c>
      <c r="BM23" s="77" t="str">
        <f t="shared" si="29"/>
        <v/>
      </c>
      <c r="BN23" s="77" t="str">
        <f t="shared" si="29"/>
        <v/>
      </c>
      <c r="BO23" s="77" t="str">
        <f t="shared" si="29"/>
        <v/>
      </c>
      <c r="BP23" s="77" t="str">
        <f t="shared" si="29"/>
        <v/>
      </c>
      <c r="BQ23" s="77" t="str">
        <f t="shared" si="29"/>
        <v/>
      </c>
      <c r="BR23" s="77" t="str">
        <f t="shared" si="29"/>
        <v/>
      </c>
      <c r="BS23" s="77" t="str">
        <f t="shared" si="29"/>
        <v/>
      </c>
      <c r="BT23" s="77" t="str">
        <f t="shared" si="29"/>
        <v/>
      </c>
      <c r="BU23" s="77" t="str">
        <f t="shared" si="29"/>
        <v/>
      </c>
      <c r="BV23" s="77" t="str">
        <f t="shared" si="29"/>
        <v/>
      </c>
      <c r="BW23" s="77" t="str">
        <f t="shared" si="29"/>
        <v/>
      </c>
      <c r="BX23" s="77" t="str">
        <f t="shared" si="30"/>
        <v/>
      </c>
      <c r="BY23" s="77" t="str">
        <f t="shared" si="30"/>
        <v/>
      </c>
      <c r="BZ23" s="77" t="str">
        <f t="shared" si="30"/>
        <v/>
      </c>
      <c r="CA23" s="77" t="str">
        <f t="shared" si="30"/>
        <v/>
      </c>
      <c r="CB23" s="78"/>
      <c r="CC23" s="79"/>
      <c r="CD23" s="79"/>
      <c r="CE23" s="79"/>
      <c r="CF23" s="76"/>
      <c r="CG23" s="76"/>
      <c r="CH23" s="79"/>
      <c r="CI23" s="80"/>
      <c r="CJ23" s="80"/>
      <c r="CK23" s="81"/>
      <c r="CL23" s="81"/>
      <c r="CM23" s="73"/>
      <c r="CN23" s="73"/>
      <c r="CO23" s="73"/>
      <c r="CP23" s="73"/>
      <c r="CQ23" s="73"/>
      <c r="CR23" s="73"/>
      <c r="CS23" s="73"/>
      <c r="CT23" s="79"/>
      <c r="CU23" s="79"/>
      <c r="CV23" s="79"/>
      <c r="CW23" s="79"/>
      <c r="CX23" s="79"/>
      <c r="CY23" s="79"/>
      <c r="CZ23" s="79"/>
    </row>
    <row r="24" spans="1:104" s="35" customFormat="1" ht="24" customHeight="1" x14ac:dyDescent="0.25">
      <c r="A24" s="65"/>
      <c r="B24" s="66"/>
      <c r="C24" s="66"/>
      <c r="D24" s="67"/>
      <c r="E24" s="67"/>
      <c r="F24" s="67"/>
      <c r="G24" s="67"/>
      <c r="H24" s="67"/>
      <c r="I24" s="67"/>
      <c r="J24" s="67"/>
      <c r="K24" s="67"/>
      <c r="L24" s="67"/>
      <c r="M24" s="67"/>
      <c r="N24" s="67"/>
      <c r="O24" s="67"/>
      <c r="P24" s="67"/>
      <c r="Q24" s="67"/>
      <c r="R24" s="67"/>
      <c r="S24" s="67"/>
      <c r="T24" s="67"/>
      <c r="U24" s="67"/>
      <c r="V24" s="67"/>
      <c r="W24" s="67"/>
      <c r="X24" s="68"/>
      <c r="Y24" s="69"/>
      <c r="Z24" s="70"/>
      <c r="AA24" s="71"/>
      <c r="AB24" s="72"/>
      <c r="AC24" s="70"/>
      <c r="AD24" s="67"/>
      <c r="AE24" s="34"/>
      <c r="AF24" s="75"/>
      <c r="AG24" s="76"/>
      <c r="AH24" s="76"/>
      <c r="AI24" s="76"/>
      <c r="AJ24" s="76"/>
      <c r="AK24" s="76"/>
      <c r="AL24" s="76"/>
      <c r="AM24" s="76"/>
      <c r="AN24" s="76"/>
      <c r="AO24" s="76"/>
      <c r="AP24" s="76"/>
      <c r="AQ24" s="76"/>
      <c r="AR24" s="76"/>
      <c r="AS24" s="76"/>
      <c r="AT24" s="76"/>
      <c r="AU24" s="76"/>
      <c r="AV24" s="76"/>
      <c r="AW24" s="76"/>
      <c r="AX24" s="76" t="str">
        <f t="shared" si="28"/>
        <v/>
      </c>
      <c r="AY24" s="76" t="str">
        <f t="shared" si="28"/>
        <v/>
      </c>
      <c r="AZ24" s="76" t="str">
        <f t="shared" si="28"/>
        <v/>
      </c>
      <c r="BA24" s="76"/>
      <c r="BB24" s="76"/>
      <c r="BC24" s="76"/>
      <c r="BD24" s="76"/>
      <c r="BE24" s="76"/>
      <c r="BF24" s="76"/>
      <c r="BG24" s="76"/>
      <c r="BH24" s="77" t="str">
        <f t="shared" si="29"/>
        <v/>
      </c>
      <c r="BI24" s="77" t="str">
        <f t="shared" si="29"/>
        <v/>
      </c>
      <c r="BJ24" s="77" t="str">
        <f t="shared" si="29"/>
        <v/>
      </c>
      <c r="BK24" s="77" t="str">
        <f t="shared" si="29"/>
        <v/>
      </c>
      <c r="BL24" s="77" t="str">
        <f t="shared" si="29"/>
        <v/>
      </c>
      <c r="BM24" s="77" t="str">
        <f t="shared" si="29"/>
        <v/>
      </c>
      <c r="BN24" s="77" t="str">
        <f t="shared" si="29"/>
        <v/>
      </c>
      <c r="BO24" s="77" t="str">
        <f t="shared" si="29"/>
        <v/>
      </c>
      <c r="BP24" s="77" t="str">
        <f t="shared" si="29"/>
        <v/>
      </c>
      <c r="BQ24" s="77" t="str">
        <f t="shared" si="29"/>
        <v/>
      </c>
      <c r="BR24" s="77" t="str">
        <f t="shared" si="29"/>
        <v/>
      </c>
      <c r="BS24" s="77" t="str">
        <f t="shared" si="29"/>
        <v/>
      </c>
      <c r="BT24" s="77" t="str">
        <f t="shared" si="29"/>
        <v/>
      </c>
      <c r="BU24" s="77" t="str">
        <f t="shared" si="29"/>
        <v/>
      </c>
      <c r="BV24" s="77" t="str">
        <f t="shared" si="29"/>
        <v/>
      </c>
      <c r="BW24" s="77" t="str">
        <f t="shared" si="29"/>
        <v/>
      </c>
      <c r="BX24" s="77" t="str">
        <f t="shared" si="30"/>
        <v/>
      </c>
      <c r="BY24" s="77" t="str">
        <f t="shared" si="30"/>
        <v/>
      </c>
      <c r="BZ24" s="77" t="str">
        <f t="shared" si="30"/>
        <v/>
      </c>
      <c r="CA24" s="77" t="str">
        <f t="shared" si="30"/>
        <v/>
      </c>
      <c r="CB24" s="78"/>
      <c r="CC24" s="79"/>
      <c r="CD24" s="79"/>
      <c r="CE24" s="79"/>
      <c r="CF24" s="76"/>
      <c r="CG24" s="76"/>
      <c r="CH24" s="79"/>
      <c r="CI24" s="80"/>
      <c r="CJ24" s="80"/>
      <c r="CK24" s="81"/>
      <c r="CL24" s="81"/>
      <c r="CM24" s="73"/>
      <c r="CN24" s="73"/>
      <c r="CO24" s="73"/>
      <c r="CP24" s="73"/>
      <c r="CQ24" s="73"/>
      <c r="CR24" s="73"/>
      <c r="CS24" s="73"/>
      <c r="CT24" s="79"/>
      <c r="CU24" s="79"/>
      <c r="CV24" s="79"/>
      <c r="CW24" s="79"/>
      <c r="CX24" s="79"/>
      <c r="CY24" s="79"/>
      <c r="CZ24" s="79"/>
    </row>
    <row r="25" spans="1:104" s="35" customFormat="1" ht="24" customHeight="1" x14ac:dyDescent="0.25">
      <c r="A25" s="65"/>
      <c r="B25" s="66"/>
      <c r="C25" s="66"/>
      <c r="D25" s="67"/>
      <c r="E25" s="67"/>
      <c r="F25" s="67"/>
      <c r="G25" s="67"/>
      <c r="H25" s="67"/>
      <c r="I25" s="67"/>
      <c r="J25" s="67"/>
      <c r="K25" s="67"/>
      <c r="L25" s="67"/>
      <c r="M25" s="67"/>
      <c r="N25" s="67"/>
      <c r="O25" s="67"/>
      <c r="P25" s="67"/>
      <c r="Q25" s="67"/>
      <c r="R25" s="67"/>
      <c r="S25" s="67"/>
      <c r="T25" s="67"/>
      <c r="U25" s="67"/>
      <c r="V25" s="67"/>
      <c r="W25" s="67"/>
      <c r="X25" s="68"/>
      <c r="Y25" s="69"/>
      <c r="Z25" s="70"/>
      <c r="AA25" s="71"/>
      <c r="AB25" s="72"/>
      <c r="AC25" s="70"/>
      <c r="AD25" s="67"/>
      <c r="AE25" s="34"/>
      <c r="AF25" s="75"/>
      <c r="AG25" s="76"/>
      <c r="AH25" s="76"/>
      <c r="AI25" s="76"/>
      <c r="AJ25" s="76"/>
      <c r="AK25" s="76"/>
      <c r="AL25" s="76"/>
      <c r="AM25" s="76"/>
      <c r="AN25" s="76"/>
      <c r="AO25" s="76"/>
      <c r="AP25" s="76"/>
      <c r="AQ25" s="76"/>
      <c r="AR25" s="76"/>
      <c r="AS25" s="76"/>
      <c r="AT25" s="76"/>
      <c r="AU25" s="76"/>
      <c r="AV25" s="76"/>
      <c r="AW25" s="76"/>
      <c r="AX25" s="76" t="str">
        <f t="shared" si="28"/>
        <v/>
      </c>
      <c r="AY25" s="76" t="str">
        <f t="shared" si="28"/>
        <v/>
      </c>
      <c r="AZ25" s="76" t="str">
        <f t="shared" si="28"/>
        <v/>
      </c>
      <c r="BA25" s="76"/>
      <c r="BB25" s="76"/>
      <c r="BC25" s="76"/>
      <c r="BD25" s="76"/>
      <c r="BE25" s="76"/>
      <c r="BF25" s="76"/>
      <c r="BG25" s="76"/>
      <c r="BH25" s="77" t="str">
        <f t="shared" si="29"/>
        <v/>
      </c>
      <c r="BI25" s="77" t="str">
        <f t="shared" si="29"/>
        <v/>
      </c>
      <c r="BJ25" s="77" t="str">
        <f t="shared" si="29"/>
        <v/>
      </c>
      <c r="BK25" s="77" t="str">
        <f t="shared" si="29"/>
        <v/>
      </c>
      <c r="BL25" s="77" t="str">
        <f t="shared" si="29"/>
        <v/>
      </c>
      <c r="BM25" s="77" t="str">
        <f t="shared" si="29"/>
        <v/>
      </c>
      <c r="BN25" s="77" t="str">
        <f t="shared" si="29"/>
        <v/>
      </c>
      <c r="BO25" s="77" t="str">
        <f t="shared" si="29"/>
        <v/>
      </c>
      <c r="BP25" s="77" t="str">
        <f t="shared" si="29"/>
        <v/>
      </c>
      <c r="BQ25" s="77" t="str">
        <f t="shared" si="29"/>
        <v/>
      </c>
      <c r="BR25" s="77" t="str">
        <f t="shared" si="29"/>
        <v/>
      </c>
      <c r="BS25" s="77" t="str">
        <f t="shared" si="29"/>
        <v/>
      </c>
      <c r="BT25" s="77" t="str">
        <f t="shared" si="29"/>
        <v/>
      </c>
      <c r="BU25" s="77" t="str">
        <f t="shared" si="29"/>
        <v/>
      </c>
      <c r="BV25" s="77" t="str">
        <f t="shared" si="29"/>
        <v/>
      </c>
      <c r="BW25" s="77" t="str">
        <f t="shared" si="29"/>
        <v/>
      </c>
      <c r="BX25" s="77" t="str">
        <f t="shared" si="30"/>
        <v/>
      </c>
      <c r="BY25" s="77" t="str">
        <f t="shared" si="30"/>
        <v/>
      </c>
      <c r="BZ25" s="77" t="str">
        <f t="shared" si="30"/>
        <v/>
      </c>
      <c r="CA25" s="77" t="str">
        <f t="shared" si="30"/>
        <v/>
      </c>
      <c r="CB25" s="78"/>
      <c r="CC25" s="79"/>
      <c r="CD25" s="79"/>
      <c r="CE25" s="79"/>
      <c r="CF25" s="76"/>
      <c r="CG25" s="76"/>
      <c r="CH25" s="79"/>
      <c r="CI25" s="80"/>
      <c r="CJ25" s="80"/>
      <c r="CK25" s="81"/>
      <c r="CL25" s="81"/>
      <c r="CM25" s="73"/>
      <c r="CN25" s="73"/>
      <c r="CO25" s="73"/>
      <c r="CP25" s="73"/>
      <c r="CQ25" s="73"/>
      <c r="CR25" s="73"/>
      <c r="CS25" s="73"/>
      <c r="CT25" s="79"/>
      <c r="CU25" s="79"/>
      <c r="CV25" s="79"/>
      <c r="CW25" s="79"/>
      <c r="CX25" s="79"/>
      <c r="CY25" s="79"/>
      <c r="CZ25" s="79"/>
    </row>
    <row r="26" spans="1:104" s="35" customFormat="1" ht="24" customHeight="1" x14ac:dyDescent="0.25">
      <c r="A26" s="65"/>
      <c r="B26" s="66"/>
      <c r="C26" s="66"/>
      <c r="D26" s="67"/>
      <c r="E26" s="67"/>
      <c r="F26" s="67"/>
      <c r="G26" s="67"/>
      <c r="H26" s="67"/>
      <c r="I26" s="67"/>
      <c r="J26" s="67"/>
      <c r="K26" s="67"/>
      <c r="L26" s="67"/>
      <c r="M26" s="67"/>
      <c r="N26" s="67"/>
      <c r="O26" s="67"/>
      <c r="P26" s="67"/>
      <c r="Q26" s="67"/>
      <c r="R26" s="67"/>
      <c r="S26" s="67"/>
      <c r="T26" s="67"/>
      <c r="U26" s="67"/>
      <c r="V26" s="67"/>
      <c r="W26" s="67"/>
      <c r="X26" s="68"/>
      <c r="Y26" s="69"/>
      <c r="Z26" s="70"/>
      <c r="AA26" s="71"/>
      <c r="AB26" s="72"/>
      <c r="AC26" s="70"/>
      <c r="AD26" s="67"/>
      <c r="AE26" s="34"/>
      <c r="AF26" s="75"/>
      <c r="AG26" s="76"/>
      <c r="AH26" s="76"/>
      <c r="AI26" s="76"/>
      <c r="AJ26" s="76"/>
      <c r="AK26" s="76"/>
      <c r="AL26" s="76"/>
      <c r="AM26" s="76"/>
      <c r="AN26" s="76"/>
      <c r="AO26" s="76"/>
      <c r="AP26" s="76"/>
      <c r="AQ26" s="76"/>
      <c r="AR26" s="76"/>
      <c r="AS26" s="76"/>
      <c r="AT26" s="76"/>
      <c r="AU26" s="76"/>
      <c r="AV26" s="76"/>
      <c r="AW26" s="76"/>
      <c r="AX26" s="76" t="str">
        <f t="shared" si="28"/>
        <v/>
      </c>
      <c r="AY26" s="76" t="str">
        <f t="shared" si="28"/>
        <v/>
      </c>
      <c r="AZ26" s="76" t="str">
        <f t="shared" si="28"/>
        <v/>
      </c>
      <c r="BA26" s="76"/>
      <c r="BB26" s="76"/>
      <c r="BC26" s="76"/>
      <c r="BD26" s="76"/>
      <c r="BE26" s="76"/>
      <c r="BF26" s="76"/>
      <c r="BG26" s="76"/>
      <c r="BH26" s="77" t="str">
        <f t="shared" si="29"/>
        <v/>
      </c>
      <c r="BI26" s="77" t="str">
        <f t="shared" si="29"/>
        <v/>
      </c>
      <c r="BJ26" s="77" t="str">
        <f t="shared" si="29"/>
        <v/>
      </c>
      <c r="BK26" s="77" t="str">
        <f t="shared" si="29"/>
        <v/>
      </c>
      <c r="BL26" s="77" t="str">
        <f t="shared" si="29"/>
        <v/>
      </c>
      <c r="BM26" s="77" t="str">
        <f t="shared" si="29"/>
        <v/>
      </c>
      <c r="BN26" s="77" t="str">
        <f t="shared" si="29"/>
        <v/>
      </c>
      <c r="BO26" s="77" t="str">
        <f t="shared" si="29"/>
        <v/>
      </c>
      <c r="BP26" s="77" t="str">
        <f t="shared" si="29"/>
        <v/>
      </c>
      <c r="BQ26" s="77" t="str">
        <f t="shared" si="29"/>
        <v/>
      </c>
      <c r="BR26" s="77" t="str">
        <f t="shared" si="29"/>
        <v/>
      </c>
      <c r="BS26" s="77" t="str">
        <f t="shared" si="29"/>
        <v/>
      </c>
      <c r="BT26" s="77" t="str">
        <f t="shared" si="29"/>
        <v/>
      </c>
      <c r="BU26" s="77" t="str">
        <f t="shared" si="29"/>
        <v/>
      </c>
      <c r="BV26" s="77" t="str">
        <f t="shared" si="29"/>
        <v/>
      </c>
      <c r="BW26" s="77" t="str">
        <f t="shared" si="29"/>
        <v/>
      </c>
      <c r="BX26" s="77" t="str">
        <f t="shared" si="30"/>
        <v/>
      </c>
      <c r="BY26" s="77" t="str">
        <f t="shared" si="30"/>
        <v/>
      </c>
      <c r="BZ26" s="77" t="str">
        <f t="shared" si="30"/>
        <v/>
      </c>
      <c r="CA26" s="77" t="str">
        <f t="shared" si="30"/>
        <v/>
      </c>
      <c r="CB26" s="78"/>
      <c r="CC26" s="79"/>
      <c r="CD26" s="79"/>
      <c r="CE26" s="79"/>
      <c r="CF26" s="76"/>
      <c r="CG26" s="76"/>
      <c r="CH26" s="79"/>
      <c r="CI26" s="80"/>
      <c r="CJ26" s="80"/>
      <c r="CK26" s="81"/>
      <c r="CL26" s="81"/>
      <c r="CM26" s="73"/>
      <c r="CN26" s="73"/>
      <c r="CO26" s="73"/>
      <c r="CP26" s="73"/>
      <c r="CQ26" s="73"/>
      <c r="CR26" s="73"/>
      <c r="CS26" s="73"/>
      <c r="CT26" s="79"/>
      <c r="CU26" s="79"/>
      <c r="CV26" s="79"/>
      <c r="CW26" s="79"/>
      <c r="CX26" s="79"/>
      <c r="CY26" s="79"/>
      <c r="CZ26" s="79"/>
    </row>
    <row r="27" spans="1:104" s="35" customFormat="1" ht="24" customHeight="1" x14ac:dyDescent="0.25">
      <c r="A27" s="65"/>
      <c r="B27" s="66"/>
      <c r="C27" s="66"/>
      <c r="D27" s="67"/>
      <c r="E27" s="67"/>
      <c r="F27" s="67"/>
      <c r="G27" s="67"/>
      <c r="H27" s="67"/>
      <c r="I27" s="67"/>
      <c r="J27" s="67"/>
      <c r="K27" s="67"/>
      <c r="L27" s="67"/>
      <c r="M27" s="67"/>
      <c r="N27" s="67"/>
      <c r="O27" s="67"/>
      <c r="P27" s="67"/>
      <c r="Q27" s="67"/>
      <c r="R27" s="67"/>
      <c r="S27" s="67"/>
      <c r="T27" s="67"/>
      <c r="U27" s="67"/>
      <c r="V27" s="67"/>
      <c r="W27" s="67"/>
      <c r="X27" s="68"/>
      <c r="Y27" s="69"/>
      <c r="Z27" s="70"/>
      <c r="AA27" s="71"/>
      <c r="AB27" s="72"/>
      <c r="AC27" s="70"/>
      <c r="AD27" s="67"/>
      <c r="AE27" s="34"/>
      <c r="AF27" s="75"/>
      <c r="AG27" s="76"/>
      <c r="AH27" s="76"/>
      <c r="AI27" s="76"/>
      <c r="AJ27" s="76"/>
      <c r="AK27" s="76"/>
      <c r="AL27" s="76"/>
      <c r="AM27" s="76"/>
      <c r="AN27" s="76"/>
      <c r="AO27" s="76"/>
      <c r="AP27" s="76"/>
      <c r="AQ27" s="76"/>
      <c r="AR27" s="76"/>
      <c r="AS27" s="76"/>
      <c r="AT27" s="76"/>
      <c r="AU27" s="76"/>
      <c r="AV27" s="76"/>
      <c r="AW27" s="76"/>
      <c r="AX27" s="76" t="str">
        <f t="shared" si="28"/>
        <v/>
      </c>
      <c r="AY27" s="76" t="str">
        <f t="shared" si="28"/>
        <v/>
      </c>
      <c r="AZ27" s="76" t="str">
        <f t="shared" si="28"/>
        <v/>
      </c>
      <c r="BA27" s="76"/>
      <c r="BB27" s="76"/>
      <c r="BC27" s="76"/>
      <c r="BD27" s="76"/>
      <c r="BE27" s="76"/>
      <c r="BF27" s="76"/>
      <c r="BG27" s="76"/>
      <c r="BH27" s="77" t="str">
        <f t="shared" si="29"/>
        <v/>
      </c>
      <c r="BI27" s="77" t="str">
        <f t="shared" si="29"/>
        <v/>
      </c>
      <c r="BJ27" s="77" t="str">
        <f t="shared" si="29"/>
        <v/>
      </c>
      <c r="BK27" s="77" t="str">
        <f t="shared" si="29"/>
        <v/>
      </c>
      <c r="BL27" s="77" t="str">
        <f t="shared" si="29"/>
        <v/>
      </c>
      <c r="BM27" s="77" t="str">
        <f t="shared" si="29"/>
        <v/>
      </c>
      <c r="BN27" s="77" t="str">
        <f t="shared" si="29"/>
        <v/>
      </c>
      <c r="BO27" s="77" t="str">
        <f t="shared" si="29"/>
        <v/>
      </c>
      <c r="BP27" s="77" t="str">
        <f t="shared" si="29"/>
        <v/>
      </c>
      <c r="BQ27" s="77" t="str">
        <f t="shared" si="29"/>
        <v/>
      </c>
      <c r="BR27" s="77" t="str">
        <f t="shared" si="29"/>
        <v/>
      </c>
      <c r="BS27" s="77" t="str">
        <f t="shared" si="29"/>
        <v/>
      </c>
      <c r="BT27" s="77" t="str">
        <f t="shared" si="29"/>
        <v/>
      </c>
      <c r="BU27" s="77" t="str">
        <f t="shared" si="29"/>
        <v/>
      </c>
      <c r="BV27" s="77" t="str">
        <f t="shared" si="29"/>
        <v/>
      </c>
      <c r="BW27" s="77" t="str">
        <f t="shared" si="29"/>
        <v/>
      </c>
      <c r="BX27" s="77" t="str">
        <f t="shared" si="30"/>
        <v/>
      </c>
      <c r="BY27" s="77" t="str">
        <f t="shared" si="30"/>
        <v/>
      </c>
      <c r="BZ27" s="77" t="str">
        <f t="shared" si="30"/>
        <v/>
      </c>
      <c r="CA27" s="77" t="str">
        <f t="shared" si="30"/>
        <v/>
      </c>
      <c r="CB27" s="78"/>
      <c r="CC27" s="79"/>
      <c r="CD27" s="79"/>
      <c r="CE27" s="79"/>
      <c r="CF27" s="76"/>
      <c r="CG27" s="76"/>
      <c r="CH27" s="79"/>
      <c r="CI27" s="80"/>
      <c r="CJ27" s="80"/>
      <c r="CK27" s="81"/>
      <c r="CL27" s="81"/>
      <c r="CM27" s="73"/>
      <c r="CN27" s="73"/>
      <c r="CO27" s="73"/>
      <c r="CP27" s="73"/>
      <c r="CQ27" s="73"/>
      <c r="CR27" s="73"/>
      <c r="CS27" s="73"/>
      <c r="CT27" s="79"/>
      <c r="CU27" s="79"/>
      <c r="CV27" s="79"/>
      <c r="CW27" s="79"/>
      <c r="CX27" s="79"/>
      <c r="CY27" s="79"/>
      <c r="CZ27" s="79"/>
    </row>
    <row r="28" spans="1:104" s="35" customFormat="1" ht="24" customHeight="1" x14ac:dyDescent="0.25">
      <c r="A28" s="65"/>
      <c r="B28" s="66"/>
      <c r="C28" s="66"/>
      <c r="D28" s="67"/>
      <c r="E28" s="67"/>
      <c r="F28" s="67"/>
      <c r="G28" s="67"/>
      <c r="H28" s="67"/>
      <c r="I28" s="67"/>
      <c r="J28" s="67"/>
      <c r="K28" s="67"/>
      <c r="L28" s="67"/>
      <c r="M28" s="67"/>
      <c r="N28" s="67"/>
      <c r="O28" s="67"/>
      <c r="P28" s="67"/>
      <c r="Q28" s="67"/>
      <c r="R28" s="67"/>
      <c r="S28" s="67"/>
      <c r="T28" s="67"/>
      <c r="U28" s="67"/>
      <c r="V28" s="67"/>
      <c r="W28" s="67"/>
      <c r="X28" s="68"/>
      <c r="Y28" s="69"/>
      <c r="Z28" s="70"/>
      <c r="AA28" s="71"/>
      <c r="AB28" s="72"/>
      <c r="AC28" s="70"/>
      <c r="AD28" s="67"/>
      <c r="AE28" s="34"/>
      <c r="AF28" s="75"/>
      <c r="AG28" s="76"/>
      <c r="AH28" s="76"/>
      <c r="AI28" s="76"/>
      <c r="AJ28" s="76"/>
      <c r="AK28" s="76"/>
      <c r="AL28" s="76"/>
      <c r="AM28" s="76"/>
      <c r="AN28" s="76"/>
      <c r="AO28" s="76"/>
      <c r="AP28" s="76"/>
      <c r="AQ28" s="76"/>
      <c r="AR28" s="76"/>
      <c r="AS28" s="76"/>
      <c r="AT28" s="76"/>
      <c r="AU28" s="76"/>
      <c r="AV28" s="76"/>
      <c r="AW28" s="76"/>
      <c r="AX28" s="76" t="str">
        <f t="shared" si="28"/>
        <v/>
      </c>
      <c r="AY28" s="76" t="str">
        <f t="shared" si="28"/>
        <v/>
      </c>
      <c r="AZ28" s="76" t="str">
        <f t="shared" si="28"/>
        <v/>
      </c>
      <c r="BA28" s="76"/>
      <c r="BB28" s="76"/>
      <c r="BC28" s="76"/>
      <c r="BD28" s="76"/>
      <c r="BE28" s="76"/>
      <c r="BF28" s="76"/>
      <c r="BG28" s="76"/>
      <c r="BH28" s="77" t="str">
        <f t="shared" si="29"/>
        <v/>
      </c>
      <c r="BI28" s="77" t="str">
        <f t="shared" si="29"/>
        <v/>
      </c>
      <c r="BJ28" s="77" t="str">
        <f t="shared" si="29"/>
        <v/>
      </c>
      <c r="BK28" s="77" t="str">
        <f t="shared" si="29"/>
        <v/>
      </c>
      <c r="BL28" s="77" t="str">
        <f t="shared" si="29"/>
        <v/>
      </c>
      <c r="BM28" s="77" t="str">
        <f t="shared" si="29"/>
        <v/>
      </c>
      <c r="BN28" s="77" t="str">
        <f t="shared" si="29"/>
        <v/>
      </c>
      <c r="BO28" s="77" t="str">
        <f t="shared" si="29"/>
        <v/>
      </c>
      <c r="BP28" s="77" t="str">
        <f t="shared" si="29"/>
        <v/>
      </c>
      <c r="BQ28" s="77" t="str">
        <f t="shared" si="29"/>
        <v/>
      </c>
      <c r="BR28" s="77" t="str">
        <f t="shared" si="29"/>
        <v/>
      </c>
      <c r="BS28" s="77" t="str">
        <f t="shared" si="29"/>
        <v/>
      </c>
      <c r="BT28" s="77" t="str">
        <f t="shared" si="29"/>
        <v/>
      </c>
      <c r="BU28" s="77" t="str">
        <f t="shared" si="29"/>
        <v/>
      </c>
      <c r="BV28" s="77" t="str">
        <f t="shared" si="29"/>
        <v/>
      </c>
      <c r="BW28" s="77" t="str">
        <f t="shared" si="29"/>
        <v/>
      </c>
      <c r="BX28" s="77" t="str">
        <f t="shared" si="30"/>
        <v/>
      </c>
      <c r="BY28" s="77" t="str">
        <f t="shared" si="30"/>
        <v/>
      </c>
      <c r="BZ28" s="77" t="str">
        <f t="shared" si="30"/>
        <v/>
      </c>
      <c r="CA28" s="77" t="str">
        <f t="shared" si="30"/>
        <v/>
      </c>
      <c r="CB28" s="78"/>
      <c r="CC28" s="79"/>
      <c r="CD28" s="79"/>
      <c r="CE28" s="79"/>
      <c r="CF28" s="76"/>
      <c r="CG28" s="76"/>
      <c r="CH28" s="79"/>
      <c r="CI28" s="80"/>
      <c r="CJ28" s="80"/>
      <c r="CK28" s="81"/>
      <c r="CL28" s="81"/>
      <c r="CM28" s="73"/>
      <c r="CN28" s="73"/>
      <c r="CO28" s="73"/>
      <c r="CP28" s="73"/>
      <c r="CQ28" s="73"/>
      <c r="CR28" s="73"/>
      <c r="CS28" s="73"/>
      <c r="CT28" s="79"/>
      <c r="CU28" s="79"/>
      <c r="CV28" s="79"/>
      <c r="CW28" s="79"/>
      <c r="CX28" s="79"/>
      <c r="CY28" s="79"/>
      <c r="CZ28" s="79"/>
    </row>
    <row r="29" spans="1:104" s="35" customFormat="1" ht="24" customHeight="1" x14ac:dyDescent="0.25">
      <c r="A29" s="65"/>
      <c r="B29" s="66"/>
      <c r="C29" s="66"/>
      <c r="D29" s="67"/>
      <c r="E29" s="67"/>
      <c r="F29" s="67"/>
      <c r="G29" s="67"/>
      <c r="H29" s="67"/>
      <c r="I29" s="67"/>
      <c r="J29" s="67"/>
      <c r="K29" s="67"/>
      <c r="L29" s="67"/>
      <c r="M29" s="67"/>
      <c r="N29" s="67"/>
      <c r="O29" s="67"/>
      <c r="P29" s="67"/>
      <c r="Q29" s="67"/>
      <c r="R29" s="67"/>
      <c r="S29" s="67"/>
      <c r="T29" s="67"/>
      <c r="U29" s="67"/>
      <c r="V29" s="67"/>
      <c r="W29" s="67"/>
      <c r="X29" s="68"/>
      <c r="Y29" s="69"/>
      <c r="Z29" s="70"/>
      <c r="AA29" s="71"/>
      <c r="AB29" s="72"/>
      <c r="AC29" s="70"/>
      <c r="AD29" s="67"/>
      <c r="AE29" s="34"/>
      <c r="AF29" s="75"/>
      <c r="AG29" s="76"/>
      <c r="AH29" s="76"/>
      <c r="AI29" s="76"/>
      <c r="AJ29" s="76"/>
      <c r="AK29" s="76"/>
      <c r="AL29" s="76"/>
      <c r="AM29" s="76"/>
      <c r="AN29" s="76"/>
      <c r="AO29" s="76"/>
      <c r="AP29" s="76"/>
      <c r="AQ29" s="76"/>
      <c r="AR29" s="76"/>
      <c r="AS29" s="76"/>
      <c r="AT29" s="76"/>
      <c r="AU29" s="76"/>
      <c r="AV29" s="76"/>
      <c r="AW29" s="76"/>
      <c r="AX29" s="76" t="str">
        <f t="shared" si="28"/>
        <v/>
      </c>
      <c r="AY29" s="76" t="str">
        <f t="shared" si="28"/>
        <v/>
      </c>
      <c r="AZ29" s="76" t="str">
        <f t="shared" si="28"/>
        <v/>
      </c>
      <c r="BA29" s="76"/>
      <c r="BB29" s="76"/>
      <c r="BC29" s="76"/>
      <c r="BD29" s="76"/>
      <c r="BE29" s="76"/>
      <c r="BF29" s="76"/>
      <c r="BG29" s="76"/>
      <c r="BH29" s="77" t="str">
        <f t="shared" si="29"/>
        <v/>
      </c>
      <c r="BI29" s="77" t="str">
        <f t="shared" si="29"/>
        <v/>
      </c>
      <c r="BJ29" s="77" t="str">
        <f t="shared" si="29"/>
        <v/>
      </c>
      <c r="BK29" s="77" t="str">
        <f t="shared" si="29"/>
        <v/>
      </c>
      <c r="BL29" s="77" t="str">
        <f t="shared" si="29"/>
        <v/>
      </c>
      <c r="BM29" s="77" t="str">
        <f t="shared" si="29"/>
        <v/>
      </c>
      <c r="BN29" s="77" t="str">
        <f t="shared" si="29"/>
        <v/>
      </c>
      <c r="BO29" s="77" t="str">
        <f t="shared" si="29"/>
        <v/>
      </c>
      <c r="BP29" s="77" t="str">
        <f t="shared" si="29"/>
        <v/>
      </c>
      <c r="BQ29" s="77" t="str">
        <f t="shared" si="29"/>
        <v/>
      </c>
      <c r="BR29" s="77" t="str">
        <f t="shared" si="29"/>
        <v/>
      </c>
      <c r="BS29" s="77" t="str">
        <f t="shared" si="29"/>
        <v/>
      </c>
      <c r="BT29" s="77" t="str">
        <f t="shared" si="29"/>
        <v/>
      </c>
      <c r="BU29" s="77" t="str">
        <f t="shared" si="29"/>
        <v/>
      </c>
      <c r="BV29" s="77" t="str">
        <f t="shared" si="29"/>
        <v/>
      </c>
      <c r="BW29" s="77" t="str">
        <f t="shared" si="29"/>
        <v/>
      </c>
      <c r="BX29" s="77" t="str">
        <f t="shared" si="30"/>
        <v/>
      </c>
      <c r="BY29" s="77" t="str">
        <f t="shared" si="30"/>
        <v/>
      </c>
      <c r="BZ29" s="77" t="str">
        <f t="shared" si="30"/>
        <v/>
      </c>
      <c r="CA29" s="77" t="str">
        <f t="shared" si="30"/>
        <v/>
      </c>
      <c r="CB29" s="78"/>
      <c r="CC29" s="79"/>
      <c r="CD29" s="79"/>
      <c r="CE29" s="79"/>
      <c r="CF29" s="76"/>
      <c r="CG29" s="76"/>
      <c r="CH29" s="79"/>
      <c r="CI29" s="80"/>
      <c r="CJ29" s="80"/>
      <c r="CK29" s="81"/>
      <c r="CL29" s="81"/>
      <c r="CM29" s="73"/>
      <c r="CN29" s="73"/>
      <c r="CO29" s="73"/>
      <c r="CP29" s="73"/>
      <c r="CQ29" s="73"/>
      <c r="CR29" s="73"/>
      <c r="CS29" s="73"/>
      <c r="CT29" s="79"/>
      <c r="CU29" s="79"/>
      <c r="CV29" s="79"/>
      <c r="CW29" s="79"/>
      <c r="CX29" s="79"/>
      <c r="CY29" s="79"/>
      <c r="CZ29" s="79"/>
    </row>
    <row r="30" spans="1:104" s="35" customFormat="1" ht="24" customHeight="1" x14ac:dyDescent="0.25">
      <c r="A30" s="65"/>
      <c r="B30" s="66"/>
      <c r="C30" s="66"/>
      <c r="D30" s="67"/>
      <c r="E30" s="67"/>
      <c r="F30" s="67"/>
      <c r="G30" s="67"/>
      <c r="H30" s="67"/>
      <c r="I30" s="67"/>
      <c r="J30" s="67"/>
      <c r="K30" s="67"/>
      <c r="L30" s="67"/>
      <c r="M30" s="67"/>
      <c r="N30" s="67"/>
      <c r="O30" s="67"/>
      <c r="P30" s="67"/>
      <c r="Q30" s="67"/>
      <c r="R30" s="67"/>
      <c r="S30" s="67"/>
      <c r="T30" s="67"/>
      <c r="U30" s="67"/>
      <c r="V30" s="67"/>
      <c r="W30" s="67"/>
      <c r="X30" s="68"/>
      <c r="Y30" s="69"/>
      <c r="Z30" s="70"/>
      <c r="AA30" s="71"/>
      <c r="AB30" s="72"/>
      <c r="AC30" s="70"/>
      <c r="AD30" s="67"/>
      <c r="AE30" s="34"/>
      <c r="AF30" s="75"/>
      <c r="AG30" s="76"/>
      <c r="AH30" s="76"/>
      <c r="AI30" s="76"/>
      <c r="AJ30" s="76"/>
      <c r="AK30" s="76"/>
      <c r="AL30" s="76"/>
      <c r="AM30" s="76"/>
      <c r="AN30" s="76"/>
      <c r="AO30" s="76"/>
      <c r="AP30" s="76"/>
      <c r="AQ30" s="76"/>
      <c r="AR30" s="76"/>
      <c r="AS30" s="76"/>
      <c r="AT30" s="76"/>
      <c r="AU30" s="76"/>
      <c r="AV30" s="76"/>
      <c r="AW30" s="76"/>
      <c r="AX30" s="76" t="str">
        <f t="shared" si="28"/>
        <v/>
      </c>
      <c r="AY30" s="76" t="str">
        <f t="shared" si="28"/>
        <v/>
      </c>
      <c r="AZ30" s="76" t="str">
        <f t="shared" si="28"/>
        <v/>
      </c>
      <c r="BA30" s="76"/>
      <c r="BB30" s="76"/>
      <c r="BC30" s="76"/>
      <c r="BD30" s="76"/>
      <c r="BE30" s="76"/>
      <c r="BF30" s="76"/>
      <c r="BG30" s="76"/>
      <c r="BH30" s="77" t="str">
        <f t="shared" si="29"/>
        <v/>
      </c>
      <c r="BI30" s="77" t="str">
        <f t="shared" si="29"/>
        <v/>
      </c>
      <c r="BJ30" s="77" t="str">
        <f t="shared" si="29"/>
        <v/>
      </c>
      <c r="BK30" s="77" t="str">
        <f t="shared" si="29"/>
        <v/>
      </c>
      <c r="BL30" s="77" t="str">
        <f t="shared" si="29"/>
        <v/>
      </c>
      <c r="BM30" s="77" t="str">
        <f t="shared" si="29"/>
        <v/>
      </c>
      <c r="BN30" s="77" t="str">
        <f t="shared" si="29"/>
        <v/>
      </c>
      <c r="BO30" s="77" t="str">
        <f t="shared" si="29"/>
        <v/>
      </c>
      <c r="BP30" s="77" t="str">
        <f t="shared" si="29"/>
        <v/>
      </c>
      <c r="BQ30" s="77" t="str">
        <f t="shared" si="29"/>
        <v/>
      </c>
      <c r="BR30" s="77" t="str">
        <f t="shared" si="29"/>
        <v/>
      </c>
      <c r="BS30" s="77" t="str">
        <f t="shared" si="29"/>
        <v/>
      </c>
      <c r="BT30" s="77" t="str">
        <f t="shared" si="29"/>
        <v/>
      </c>
      <c r="BU30" s="77" t="str">
        <f t="shared" si="29"/>
        <v/>
      </c>
      <c r="BV30" s="77" t="str">
        <f t="shared" si="29"/>
        <v/>
      </c>
      <c r="BW30" s="77" t="str">
        <f t="shared" ref="BW30:BW38" si="31">IF(S30*S$4=0,"",S30-S$4)</f>
        <v/>
      </c>
      <c r="BX30" s="77" t="str">
        <f t="shared" si="30"/>
        <v/>
      </c>
      <c r="BY30" s="77" t="str">
        <f t="shared" si="30"/>
        <v/>
      </c>
      <c r="BZ30" s="77" t="str">
        <f t="shared" si="30"/>
        <v/>
      </c>
      <c r="CA30" s="77" t="str">
        <f t="shared" si="30"/>
        <v/>
      </c>
      <c r="CB30" s="78"/>
      <c r="CC30" s="79"/>
      <c r="CD30" s="79"/>
      <c r="CE30" s="79"/>
      <c r="CF30" s="76"/>
      <c r="CG30" s="76"/>
      <c r="CH30" s="79"/>
      <c r="CI30" s="80"/>
      <c r="CJ30" s="80"/>
      <c r="CK30" s="81"/>
      <c r="CL30" s="81"/>
      <c r="CM30" s="73"/>
      <c r="CN30" s="73"/>
      <c r="CO30" s="73"/>
      <c r="CP30" s="73"/>
      <c r="CQ30" s="73"/>
      <c r="CR30" s="73"/>
      <c r="CS30" s="73"/>
      <c r="CT30" s="79"/>
      <c r="CU30" s="79"/>
      <c r="CV30" s="79"/>
      <c r="CW30" s="79"/>
      <c r="CX30" s="79"/>
      <c r="CY30" s="79"/>
      <c r="CZ30" s="79"/>
    </row>
    <row r="31" spans="1:104" s="35" customFormat="1" ht="24" customHeight="1" x14ac:dyDescent="0.25">
      <c r="A31" s="65"/>
      <c r="B31" s="66"/>
      <c r="C31" s="66"/>
      <c r="D31" s="67"/>
      <c r="E31" s="67"/>
      <c r="F31" s="67"/>
      <c r="G31" s="67"/>
      <c r="H31" s="67"/>
      <c r="I31" s="67"/>
      <c r="J31" s="67"/>
      <c r="K31" s="67"/>
      <c r="L31" s="67"/>
      <c r="M31" s="67"/>
      <c r="N31" s="67"/>
      <c r="O31" s="67"/>
      <c r="P31" s="67"/>
      <c r="Q31" s="67"/>
      <c r="R31" s="67"/>
      <c r="S31" s="67"/>
      <c r="T31" s="67"/>
      <c r="U31" s="67"/>
      <c r="V31" s="67"/>
      <c r="W31" s="67"/>
      <c r="X31" s="68"/>
      <c r="Y31" s="69"/>
      <c r="Z31" s="70"/>
      <c r="AA31" s="71"/>
      <c r="AB31" s="72"/>
      <c r="AC31" s="70"/>
      <c r="AD31" s="67"/>
      <c r="AE31" s="34"/>
      <c r="AF31" s="75"/>
      <c r="AG31" s="76"/>
      <c r="AH31" s="76"/>
      <c r="AI31" s="76"/>
      <c r="AJ31" s="76"/>
      <c r="AK31" s="76"/>
      <c r="AL31" s="76"/>
      <c r="AM31" s="76"/>
      <c r="AN31" s="76"/>
      <c r="AO31" s="76"/>
      <c r="AP31" s="76"/>
      <c r="AQ31" s="76"/>
      <c r="AR31" s="76"/>
      <c r="AS31" s="76"/>
      <c r="AT31" s="76"/>
      <c r="AU31" s="76"/>
      <c r="AV31" s="76"/>
      <c r="AW31" s="76"/>
      <c r="AX31" s="76" t="str">
        <f t="shared" si="28"/>
        <v/>
      </c>
      <c r="AY31" s="76" t="str">
        <f t="shared" si="28"/>
        <v/>
      </c>
      <c r="AZ31" s="76" t="str">
        <f t="shared" si="28"/>
        <v/>
      </c>
      <c r="BA31" s="76"/>
      <c r="BB31" s="76"/>
      <c r="BC31" s="76"/>
      <c r="BD31" s="76"/>
      <c r="BE31" s="76"/>
      <c r="BF31" s="76"/>
      <c r="BG31" s="76"/>
      <c r="BH31" s="77" t="str">
        <f t="shared" ref="BH31:BV38" si="32">IF(D31*D$4=0,"",D31-D$4)</f>
        <v/>
      </c>
      <c r="BI31" s="77" t="str">
        <f t="shared" si="32"/>
        <v/>
      </c>
      <c r="BJ31" s="77" t="str">
        <f t="shared" si="32"/>
        <v/>
      </c>
      <c r="BK31" s="77" t="str">
        <f t="shared" si="32"/>
        <v/>
      </c>
      <c r="BL31" s="77" t="str">
        <f t="shared" si="32"/>
        <v/>
      </c>
      <c r="BM31" s="77" t="str">
        <f t="shared" si="32"/>
        <v/>
      </c>
      <c r="BN31" s="77" t="str">
        <f t="shared" si="32"/>
        <v/>
      </c>
      <c r="BO31" s="77" t="str">
        <f t="shared" si="32"/>
        <v/>
      </c>
      <c r="BP31" s="77" t="str">
        <f t="shared" si="32"/>
        <v/>
      </c>
      <c r="BQ31" s="77" t="str">
        <f t="shared" si="32"/>
        <v/>
      </c>
      <c r="BR31" s="77" t="str">
        <f t="shared" si="32"/>
        <v/>
      </c>
      <c r="BS31" s="77" t="str">
        <f t="shared" si="32"/>
        <v/>
      </c>
      <c r="BT31" s="77" t="str">
        <f t="shared" si="32"/>
        <v/>
      </c>
      <c r="BU31" s="77" t="str">
        <f t="shared" si="32"/>
        <v/>
      </c>
      <c r="BV31" s="77" t="str">
        <f t="shared" si="32"/>
        <v/>
      </c>
      <c r="BW31" s="77" t="str">
        <f t="shared" si="31"/>
        <v/>
      </c>
      <c r="BX31" s="77" t="str">
        <f t="shared" si="30"/>
        <v/>
      </c>
      <c r="BY31" s="77" t="str">
        <f t="shared" si="30"/>
        <v/>
      </c>
      <c r="BZ31" s="77" t="str">
        <f t="shared" si="30"/>
        <v/>
      </c>
      <c r="CA31" s="77" t="str">
        <f t="shared" si="30"/>
        <v/>
      </c>
      <c r="CB31" s="78"/>
      <c r="CC31" s="79"/>
      <c r="CD31" s="79"/>
      <c r="CE31" s="79"/>
      <c r="CF31" s="76"/>
      <c r="CG31" s="76"/>
      <c r="CH31" s="79"/>
      <c r="CI31" s="80"/>
      <c r="CJ31" s="80"/>
      <c r="CK31" s="81"/>
      <c r="CL31" s="81"/>
      <c r="CM31" s="73"/>
      <c r="CN31" s="73"/>
      <c r="CO31" s="73"/>
      <c r="CP31" s="73"/>
      <c r="CQ31" s="73"/>
      <c r="CR31" s="73"/>
      <c r="CS31" s="73"/>
      <c r="CT31" s="79"/>
      <c r="CU31" s="79"/>
      <c r="CV31" s="79"/>
      <c r="CW31" s="79"/>
      <c r="CX31" s="79"/>
      <c r="CY31" s="79"/>
      <c r="CZ31" s="79"/>
    </row>
    <row r="32" spans="1:104" s="35" customFormat="1" ht="24" customHeight="1" x14ac:dyDescent="0.25">
      <c r="A32" s="65"/>
      <c r="B32" s="66"/>
      <c r="C32" s="66"/>
      <c r="D32" s="67"/>
      <c r="E32" s="67"/>
      <c r="F32" s="67"/>
      <c r="G32" s="67"/>
      <c r="H32" s="67"/>
      <c r="I32" s="67"/>
      <c r="J32" s="67"/>
      <c r="K32" s="67"/>
      <c r="L32" s="67"/>
      <c r="M32" s="67"/>
      <c r="N32" s="67"/>
      <c r="O32" s="67"/>
      <c r="P32" s="67"/>
      <c r="Q32" s="67"/>
      <c r="R32" s="67"/>
      <c r="S32" s="67"/>
      <c r="T32" s="67"/>
      <c r="U32" s="67"/>
      <c r="V32" s="67"/>
      <c r="W32" s="67"/>
      <c r="X32" s="68"/>
      <c r="Y32" s="69"/>
      <c r="Z32" s="70"/>
      <c r="AA32" s="71"/>
      <c r="AB32" s="72"/>
      <c r="AC32" s="70"/>
      <c r="AD32" s="67"/>
      <c r="AE32" s="34"/>
      <c r="AF32" s="75"/>
      <c r="AG32" s="76"/>
      <c r="AH32" s="76"/>
      <c r="AI32" s="76"/>
      <c r="AJ32" s="76"/>
      <c r="AK32" s="76"/>
      <c r="AL32" s="76"/>
      <c r="AM32" s="76"/>
      <c r="AN32" s="76"/>
      <c r="AO32" s="76"/>
      <c r="AP32" s="76"/>
      <c r="AQ32" s="76"/>
      <c r="AR32" s="76"/>
      <c r="AS32" s="76"/>
      <c r="AT32" s="76"/>
      <c r="AU32" s="76"/>
      <c r="AV32" s="76"/>
      <c r="AW32" s="76"/>
      <c r="AX32" s="76" t="str">
        <f t="shared" si="28"/>
        <v/>
      </c>
      <c r="AY32" s="76" t="str">
        <f t="shared" si="28"/>
        <v/>
      </c>
      <c r="AZ32" s="76" t="str">
        <f t="shared" si="28"/>
        <v/>
      </c>
      <c r="BA32" s="76"/>
      <c r="BB32" s="76"/>
      <c r="BC32" s="76"/>
      <c r="BD32" s="76"/>
      <c r="BE32" s="76"/>
      <c r="BF32" s="76"/>
      <c r="BG32" s="76"/>
      <c r="BH32" s="77" t="str">
        <f t="shared" si="32"/>
        <v/>
      </c>
      <c r="BI32" s="77" t="str">
        <f t="shared" si="32"/>
        <v/>
      </c>
      <c r="BJ32" s="77" t="str">
        <f t="shared" si="32"/>
        <v/>
      </c>
      <c r="BK32" s="77" t="str">
        <f t="shared" si="32"/>
        <v/>
      </c>
      <c r="BL32" s="77" t="str">
        <f t="shared" si="32"/>
        <v/>
      </c>
      <c r="BM32" s="77" t="str">
        <f t="shared" si="32"/>
        <v/>
      </c>
      <c r="BN32" s="77" t="str">
        <f t="shared" si="32"/>
        <v/>
      </c>
      <c r="BO32" s="77" t="str">
        <f t="shared" si="32"/>
        <v/>
      </c>
      <c r="BP32" s="77" t="str">
        <f t="shared" si="32"/>
        <v/>
      </c>
      <c r="BQ32" s="77" t="str">
        <f t="shared" si="32"/>
        <v/>
      </c>
      <c r="BR32" s="77" t="str">
        <f t="shared" si="32"/>
        <v/>
      </c>
      <c r="BS32" s="77" t="str">
        <f t="shared" si="32"/>
        <v/>
      </c>
      <c r="BT32" s="77" t="str">
        <f t="shared" si="32"/>
        <v/>
      </c>
      <c r="BU32" s="77" t="str">
        <f t="shared" si="32"/>
        <v/>
      </c>
      <c r="BV32" s="77" t="str">
        <f t="shared" si="32"/>
        <v/>
      </c>
      <c r="BW32" s="77" t="str">
        <f t="shared" si="31"/>
        <v/>
      </c>
      <c r="BX32" s="77" t="str">
        <f t="shared" si="30"/>
        <v/>
      </c>
      <c r="BY32" s="77" t="str">
        <f t="shared" si="30"/>
        <v/>
      </c>
      <c r="BZ32" s="77" t="str">
        <f t="shared" si="30"/>
        <v/>
      </c>
      <c r="CA32" s="77" t="str">
        <f t="shared" si="30"/>
        <v/>
      </c>
      <c r="CB32" s="78"/>
      <c r="CC32" s="79"/>
      <c r="CD32" s="79"/>
      <c r="CE32" s="79"/>
      <c r="CF32" s="76"/>
      <c r="CG32" s="76"/>
      <c r="CH32" s="79"/>
      <c r="CI32" s="80"/>
      <c r="CJ32" s="80"/>
      <c r="CK32" s="81"/>
      <c r="CL32" s="81"/>
      <c r="CM32" s="73"/>
      <c r="CN32" s="73"/>
      <c r="CO32" s="73"/>
      <c r="CP32" s="73"/>
      <c r="CQ32" s="73"/>
      <c r="CR32" s="73"/>
      <c r="CS32" s="73"/>
      <c r="CT32" s="79"/>
      <c r="CU32" s="79"/>
      <c r="CV32" s="79"/>
      <c r="CW32" s="79"/>
      <c r="CX32" s="79"/>
      <c r="CY32" s="79"/>
      <c r="CZ32" s="79"/>
    </row>
    <row r="33" spans="1:104" s="35" customFormat="1" ht="24" customHeight="1" x14ac:dyDescent="0.25">
      <c r="A33" s="65"/>
      <c r="B33" s="66"/>
      <c r="C33" s="66"/>
      <c r="D33" s="67"/>
      <c r="E33" s="67"/>
      <c r="F33" s="67"/>
      <c r="G33" s="67"/>
      <c r="H33" s="67"/>
      <c r="I33" s="67"/>
      <c r="J33" s="67"/>
      <c r="K33" s="67"/>
      <c r="L33" s="67"/>
      <c r="M33" s="67"/>
      <c r="N33" s="67"/>
      <c r="O33" s="67"/>
      <c r="P33" s="67"/>
      <c r="Q33" s="67"/>
      <c r="R33" s="67"/>
      <c r="S33" s="67"/>
      <c r="T33" s="67"/>
      <c r="U33" s="67"/>
      <c r="V33" s="67"/>
      <c r="W33" s="67"/>
      <c r="X33" s="68"/>
      <c r="Y33" s="69"/>
      <c r="Z33" s="70"/>
      <c r="AA33" s="71"/>
      <c r="AB33" s="72"/>
      <c r="AC33" s="70"/>
      <c r="AD33" s="67"/>
      <c r="AE33" s="34"/>
      <c r="AF33" s="75"/>
      <c r="AG33" s="76"/>
      <c r="AH33" s="76"/>
      <c r="AI33" s="76"/>
      <c r="AJ33" s="76"/>
      <c r="AK33" s="76"/>
      <c r="AL33" s="76"/>
      <c r="AM33" s="76"/>
      <c r="AN33" s="76"/>
      <c r="AO33" s="76"/>
      <c r="AP33" s="76"/>
      <c r="AQ33" s="76"/>
      <c r="AR33" s="76"/>
      <c r="AS33" s="76"/>
      <c r="AT33" s="76"/>
      <c r="AU33" s="76"/>
      <c r="AV33" s="76"/>
      <c r="AW33" s="76"/>
      <c r="AX33" s="76" t="str">
        <f t="shared" si="28"/>
        <v/>
      </c>
      <c r="AY33" s="76" t="str">
        <f t="shared" si="28"/>
        <v/>
      </c>
      <c r="AZ33" s="76" t="str">
        <f t="shared" si="28"/>
        <v/>
      </c>
      <c r="BA33" s="76"/>
      <c r="BB33" s="76"/>
      <c r="BC33" s="76"/>
      <c r="BD33" s="76"/>
      <c r="BE33" s="76"/>
      <c r="BF33" s="76"/>
      <c r="BG33" s="76"/>
      <c r="BH33" s="77" t="str">
        <f t="shared" si="32"/>
        <v/>
      </c>
      <c r="BI33" s="77" t="str">
        <f t="shared" si="32"/>
        <v/>
      </c>
      <c r="BJ33" s="77" t="str">
        <f t="shared" si="32"/>
        <v/>
      </c>
      <c r="BK33" s="77" t="str">
        <f t="shared" si="32"/>
        <v/>
      </c>
      <c r="BL33" s="77" t="str">
        <f t="shared" si="32"/>
        <v/>
      </c>
      <c r="BM33" s="77" t="str">
        <f t="shared" si="32"/>
        <v/>
      </c>
      <c r="BN33" s="77" t="str">
        <f t="shared" si="32"/>
        <v/>
      </c>
      <c r="BO33" s="77" t="str">
        <f t="shared" si="32"/>
        <v/>
      </c>
      <c r="BP33" s="77" t="str">
        <f t="shared" si="32"/>
        <v/>
      </c>
      <c r="BQ33" s="77" t="str">
        <f t="shared" si="32"/>
        <v/>
      </c>
      <c r="BR33" s="77" t="str">
        <f t="shared" si="32"/>
        <v/>
      </c>
      <c r="BS33" s="77" t="str">
        <f t="shared" si="32"/>
        <v/>
      </c>
      <c r="BT33" s="77" t="str">
        <f t="shared" si="32"/>
        <v/>
      </c>
      <c r="BU33" s="77" t="str">
        <f t="shared" si="32"/>
        <v/>
      </c>
      <c r="BV33" s="77" t="str">
        <f t="shared" si="32"/>
        <v/>
      </c>
      <c r="BW33" s="77" t="str">
        <f t="shared" si="31"/>
        <v/>
      </c>
      <c r="BX33" s="77" t="str">
        <f t="shared" si="30"/>
        <v/>
      </c>
      <c r="BY33" s="77" t="str">
        <f t="shared" si="30"/>
        <v/>
      </c>
      <c r="BZ33" s="77" t="str">
        <f t="shared" si="30"/>
        <v/>
      </c>
      <c r="CA33" s="77" t="str">
        <f t="shared" si="30"/>
        <v/>
      </c>
      <c r="CB33" s="78"/>
      <c r="CC33" s="79"/>
      <c r="CD33" s="79"/>
      <c r="CE33" s="79"/>
      <c r="CF33" s="76"/>
      <c r="CG33" s="76"/>
      <c r="CH33" s="79"/>
      <c r="CI33" s="80"/>
      <c r="CJ33" s="80"/>
      <c r="CK33" s="81"/>
      <c r="CL33" s="81"/>
      <c r="CM33" s="73"/>
      <c r="CN33" s="73"/>
      <c r="CO33" s="73"/>
      <c r="CP33" s="73"/>
      <c r="CQ33" s="73"/>
      <c r="CR33" s="73"/>
      <c r="CS33" s="73"/>
      <c r="CT33" s="79"/>
      <c r="CU33" s="79"/>
      <c r="CV33" s="79"/>
      <c r="CW33" s="79"/>
      <c r="CX33" s="79"/>
      <c r="CY33" s="79"/>
      <c r="CZ33" s="79"/>
    </row>
    <row r="34" spans="1:104" s="35" customFormat="1" ht="24" customHeight="1" x14ac:dyDescent="0.25">
      <c r="A34" s="65"/>
      <c r="B34" s="66"/>
      <c r="C34" s="66"/>
      <c r="D34" s="67"/>
      <c r="E34" s="67"/>
      <c r="F34" s="67"/>
      <c r="G34" s="67"/>
      <c r="H34" s="67"/>
      <c r="I34" s="67"/>
      <c r="J34" s="67"/>
      <c r="K34" s="67"/>
      <c r="L34" s="67"/>
      <c r="M34" s="67"/>
      <c r="N34" s="67"/>
      <c r="O34" s="67"/>
      <c r="P34" s="67"/>
      <c r="Q34" s="67"/>
      <c r="R34" s="67"/>
      <c r="S34" s="67"/>
      <c r="T34" s="67"/>
      <c r="U34" s="67"/>
      <c r="V34" s="67"/>
      <c r="W34" s="67"/>
      <c r="X34" s="68"/>
      <c r="Y34" s="69"/>
      <c r="Z34" s="70"/>
      <c r="AA34" s="71"/>
      <c r="AB34" s="72"/>
      <c r="AC34" s="70"/>
      <c r="AD34" s="67"/>
      <c r="AE34" s="34"/>
      <c r="AF34" s="75"/>
      <c r="AG34" s="76"/>
      <c r="AH34" s="76"/>
      <c r="AI34" s="76"/>
      <c r="AJ34" s="76"/>
      <c r="AK34" s="76"/>
      <c r="AL34" s="76"/>
      <c r="AM34" s="76"/>
      <c r="AN34" s="76"/>
      <c r="AO34" s="76"/>
      <c r="AP34" s="76"/>
      <c r="AQ34" s="76"/>
      <c r="AR34" s="76"/>
      <c r="AS34" s="76"/>
      <c r="AT34" s="76"/>
      <c r="AU34" s="76"/>
      <c r="AV34" s="76"/>
      <c r="AW34" s="76"/>
      <c r="AX34" s="76" t="str">
        <f t="shared" si="28"/>
        <v/>
      </c>
      <c r="AY34" s="76" t="str">
        <f t="shared" si="28"/>
        <v/>
      </c>
      <c r="AZ34" s="76" t="str">
        <f t="shared" si="28"/>
        <v/>
      </c>
      <c r="BA34" s="76"/>
      <c r="BB34" s="76"/>
      <c r="BC34" s="76"/>
      <c r="BD34" s="76"/>
      <c r="BE34" s="76"/>
      <c r="BF34" s="76"/>
      <c r="BG34" s="76"/>
      <c r="BH34" s="77" t="str">
        <f t="shared" si="32"/>
        <v/>
      </c>
      <c r="BI34" s="77" t="str">
        <f t="shared" si="32"/>
        <v/>
      </c>
      <c r="BJ34" s="77" t="str">
        <f t="shared" si="32"/>
        <v/>
      </c>
      <c r="BK34" s="77" t="str">
        <f t="shared" si="32"/>
        <v/>
      </c>
      <c r="BL34" s="77" t="str">
        <f t="shared" si="32"/>
        <v/>
      </c>
      <c r="BM34" s="77" t="str">
        <f t="shared" si="32"/>
        <v/>
      </c>
      <c r="BN34" s="77" t="str">
        <f t="shared" si="32"/>
        <v/>
      </c>
      <c r="BO34" s="77" t="str">
        <f t="shared" si="32"/>
        <v/>
      </c>
      <c r="BP34" s="77" t="str">
        <f t="shared" si="32"/>
        <v/>
      </c>
      <c r="BQ34" s="77" t="str">
        <f t="shared" si="32"/>
        <v/>
      </c>
      <c r="BR34" s="77" t="str">
        <f t="shared" si="32"/>
        <v/>
      </c>
      <c r="BS34" s="77" t="str">
        <f t="shared" si="32"/>
        <v/>
      </c>
      <c r="BT34" s="77" t="str">
        <f t="shared" si="32"/>
        <v/>
      </c>
      <c r="BU34" s="77" t="str">
        <f t="shared" si="32"/>
        <v/>
      </c>
      <c r="BV34" s="77" t="str">
        <f t="shared" si="32"/>
        <v/>
      </c>
      <c r="BW34" s="77" t="str">
        <f t="shared" si="31"/>
        <v/>
      </c>
      <c r="BX34" s="77" t="str">
        <f t="shared" si="30"/>
        <v/>
      </c>
      <c r="BY34" s="77" t="str">
        <f t="shared" si="30"/>
        <v/>
      </c>
      <c r="BZ34" s="77" t="str">
        <f t="shared" si="30"/>
        <v/>
      </c>
      <c r="CA34" s="77" t="str">
        <f t="shared" si="30"/>
        <v/>
      </c>
      <c r="CB34" s="78"/>
      <c r="CC34" s="79"/>
      <c r="CD34" s="79"/>
      <c r="CE34" s="79"/>
      <c r="CF34" s="76"/>
      <c r="CG34" s="76"/>
      <c r="CH34" s="79"/>
      <c r="CI34" s="80"/>
      <c r="CJ34" s="80"/>
      <c r="CK34" s="81"/>
      <c r="CL34" s="81"/>
      <c r="CM34" s="73"/>
      <c r="CN34" s="73"/>
      <c r="CO34" s="73"/>
      <c r="CP34" s="73"/>
      <c r="CQ34" s="73"/>
      <c r="CR34" s="73"/>
      <c r="CS34" s="73"/>
      <c r="CT34" s="79"/>
      <c r="CU34" s="79"/>
      <c r="CV34" s="79"/>
      <c r="CW34" s="79"/>
      <c r="CX34" s="79"/>
      <c r="CY34" s="79"/>
      <c r="CZ34" s="79"/>
    </row>
    <row r="35" spans="1:104" s="35" customFormat="1" ht="24" customHeight="1" x14ac:dyDescent="0.25">
      <c r="A35" s="65"/>
      <c r="B35" s="66"/>
      <c r="C35" s="66"/>
      <c r="D35" s="67"/>
      <c r="E35" s="67"/>
      <c r="F35" s="67"/>
      <c r="G35" s="67"/>
      <c r="H35" s="67"/>
      <c r="I35" s="67"/>
      <c r="J35" s="67"/>
      <c r="K35" s="67"/>
      <c r="L35" s="67"/>
      <c r="M35" s="67"/>
      <c r="N35" s="67"/>
      <c r="O35" s="67"/>
      <c r="P35" s="67"/>
      <c r="Q35" s="67"/>
      <c r="R35" s="67"/>
      <c r="S35" s="67"/>
      <c r="T35" s="67"/>
      <c r="U35" s="67"/>
      <c r="V35" s="67"/>
      <c r="W35" s="67"/>
      <c r="X35" s="68"/>
      <c r="Y35" s="69"/>
      <c r="Z35" s="70"/>
      <c r="AA35" s="71"/>
      <c r="AB35" s="72"/>
      <c r="AC35" s="70"/>
      <c r="AD35" s="67"/>
      <c r="AE35" s="34"/>
      <c r="AF35" s="75"/>
      <c r="AG35" s="76"/>
      <c r="AH35" s="76"/>
      <c r="AI35" s="76"/>
      <c r="AJ35" s="76"/>
      <c r="AK35" s="76"/>
      <c r="AL35" s="76"/>
      <c r="AM35" s="76"/>
      <c r="AN35" s="76"/>
      <c r="AO35" s="76"/>
      <c r="AP35" s="76"/>
      <c r="AQ35" s="76"/>
      <c r="AR35" s="76"/>
      <c r="AS35" s="76"/>
      <c r="AT35" s="76"/>
      <c r="AU35" s="76"/>
      <c r="AV35" s="76"/>
      <c r="AW35" s="76"/>
      <c r="AX35" s="76" t="str">
        <f t="shared" si="28"/>
        <v/>
      </c>
      <c r="AY35" s="76" t="str">
        <f t="shared" si="28"/>
        <v/>
      </c>
      <c r="AZ35" s="76" t="str">
        <f t="shared" si="28"/>
        <v/>
      </c>
      <c r="BA35" s="76"/>
      <c r="BB35" s="76"/>
      <c r="BC35" s="76"/>
      <c r="BD35" s="76"/>
      <c r="BE35" s="76"/>
      <c r="BF35" s="76"/>
      <c r="BG35" s="76"/>
      <c r="BH35" s="77" t="str">
        <f t="shared" si="32"/>
        <v/>
      </c>
      <c r="BI35" s="77" t="str">
        <f t="shared" si="32"/>
        <v/>
      </c>
      <c r="BJ35" s="77" t="str">
        <f t="shared" si="32"/>
        <v/>
      </c>
      <c r="BK35" s="77" t="str">
        <f t="shared" si="32"/>
        <v/>
      </c>
      <c r="BL35" s="77" t="str">
        <f t="shared" si="32"/>
        <v/>
      </c>
      <c r="BM35" s="77" t="str">
        <f t="shared" si="32"/>
        <v/>
      </c>
      <c r="BN35" s="77" t="str">
        <f t="shared" si="32"/>
        <v/>
      </c>
      <c r="BO35" s="77" t="str">
        <f t="shared" si="32"/>
        <v/>
      </c>
      <c r="BP35" s="77" t="str">
        <f t="shared" si="32"/>
        <v/>
      </c>
      <c r="BQ35" s="77" t="str">
        <f t="shared" si="32"/>
        <v/>
      </c>
      <c r="BR35" s="77" t="str">
        <f t="shared" si="32"/>
        <v/>
      </c>
      <c r="BS35" s="77" t="str">
        <f t="shared" si="32"/>
        <v/>
      </c>
      <c r="BT35" s="77" t="str">
        <f t="shared" si="32"/>
        <v/>
      </c>
      <c r="BU35" s="77" t="str">
        <f t="shared" si="32"/>
        <v/>
      </c>
      <c r="BV35" s="77" t="str">
        <f t="shared" si="32"/>
        <v/>
      </c>
      <c r="BW35" s="77" t="str">
        <f t="shared" si="31"/>
        <v/>
      </c>
      <c r="BX35" s="77" t="str">
        <f t="shared" si="30"/>
        <v/>
      </c>
      <c r="BY35" s="77" t="str">
        <f t="shared" si="30"/>
        <v/>
      </c>
      <c r="BZ35" s="77" t="str">
        <f t="shared" si="30"/>
        <v/>
      </c>
      <c r="CA35" s="77" t="str">
        <f t="shared" si="30"/>
        <v/>
      </c>
      <c r="CB35" s="78"/>
      <c r="CC35" s="79"/>
      <c r="CD35" s="79"/>
      <c r="CE35" s="79"/>
      <c r="CF35" s="76"/>
      <c r="CG35" s="76"/>
      <c r="CH35" s="79"/>
      <c r="CI35" s="80"/>
      <c r="CJ35" s="80"/>
      <c r="CK35" s="81"/>
      <c r="CL35" s="81"/>
      <c r="CM35" s="73"/>
      <c r="CN35" s="73"/>
      <c r="CO35" s="73"/>
      <c r="CP35" s="73"/>
      <c r="CQ35" s="73"/>
      <c r="CR35" s="73"/>
      <c r="CS35" s="73"/>
      <c r="CT35" s="79"/>
      <c r="CU35" s="79"/>
      <c r="CV35" s="79"/>
      <c r="CW35" s="79"/>
      <c r="CX35" s="79"/>
      <c r="CY35" s="79"/>
      <c r="CZ35" s="79"/>
    </row>
    <row r="36" spans="1:104" s="35" customFormat="1" ht="24" customHeight="1" x14ac:dyDescent="0.25">
      <c r="A36" s="65"/>
      <c r="B36" s="66"/>
      <c r="C36" s="66"/>
      <c r="D36" s="67"/>
      <c r="E36" s="67"/>
      <c r="F36" s="67"/>
      <c r="G36" s="67"/>
      <c r="H36" s="67"/>
      <c r="I36" s="67"/>
      <c r="J36" s="67"/>
      <c r="K36" s="67"/>
      <c r="L36" s="67"/>
      <c r="M36" s="67"/>
      <c r="N36" s="67"/>
      <c r="O36" s="67"/>
      <c r="P36" s="67"/>
      <c r="Q36" s="67"/>
      <c r="R36" s="67"/>
      <c r="S36" s="67"/>
      <c r="T36" s="67"/>
      <c r="U36" s="67"/>
      <c r="V36" s="67"/>
      <c r="W36" s="67"/>
      <c r="X36" s="68"/>
      <c r="Y36" s="69"/>
      <c r="Z36" s="70"/>
      <c r="AA36" s="71"/>
      <c r="AB36" s="72"/>
      <c r="AC36" s="70"/>
      <c r="AD36" s="67"/>
      <c r="AE36" s="34"/>
      <c r="AF36" s="75"/>
      <c r="AG36" s="76"/>
      <c r="AH36" s="76"/>
      <c r="AI36" s="76"/>
      <c r="AJ36" s="76"/>
      <c r="AK36" s="76"/>
      <c r="AL36" s="76"/>
      <c r="AM36" s="76"/>
      <c r="AN36" s="76"/>
      <c r="AO36" s="76"/>
      <c r="AP36" s="76"/>
      <c r="AQ36" s="76"/>
      <c r="AR36" s="76"/>
      <c r="AS36" s="76"/>
      <c r="AT36" s="76"/>
      <c r="AU36" s="76"/>
      <c r="AV36" s="76"/>
      <c r="AW36" s="76"/>
      <c r="AX36" s="76" t="str">
        <f t="shared" si="28"/>
        <v/>
      </c>
      <c r="AY36" s="76" t="str">
        <f t="shared" si="28"/>
        <v/>
      </c>
      <c r="AZ36" s="76" t="str">
        <f t="shared" si="28"/>
        <v/>
      </c>
      <c r="BA36" s="76"/>
      <c r="BB36" s="76"/>
      <c r="BC36" s="76"/>
      <c r="BD36" s="76"/>
      <c r="BE36" s="76"/>
      <c r="BF36" s="76"/>
      <c r="BG36" s="76"/>
      <c r="BH36" s="77" t="str">
        <f t="shared" si="32"/>
        <v/>
      </c>
      <c r="BI36" s="77" t="str">
        <f t="shared" si="32"/>
        <v/>
      </c>
      <c r="BJ36" s="77" t="str">
        <f t="shared" si="32"/>
        <v/>
      </c>
      <c r="BK36" s="77" t="str">
        <f t="shared" si="32"/>
        <v/>
      </c>
      <c r="BL36" s="77" t="str">
        <f t="shared" si="32"/>
        <v/>
      </c>
      <c r="BM36" s="77" t="str">
        <f t="shared" si="32"/>
        <v/>
      </c>
      <c r="BN36" s="77" t="str">
        <f t="shared" si="32"/>
        <v/>
      </c>
      <c r="BO36" s="77" t="str">
        <f t="shared" si="32"/>
        <v/>
      </c>
      <c r="BP36" s="77" t="str">
        <f t="shared" si="32"/>
        <v/>
      </c>
      <c r="BQ36" s="77" t="str">
        <f t="shared" si="32"/>
        <v/>
      </c>
      <c r="BR36" s="77" t="str">
        <f t="shared" si="32"/>
        <v/>
      </c>
      <c r="BS36" s="77" t="str">
        <f t="shared" si="32"/>
        <v/>
      </c>
      <c r="BT36" s="77" t="str">
        <f t="shared" si="32"/>
        <v/>
      </c>
      <c r="BU36" s="77" t="str">
        <f t="shared" si="32"/>
        <v/>
      </c>
      <c r="BV36" s="77" t="str">
        <f t="shared" si="32"/>
        <v/>
      </c>
      <c r="BW36" s="77" t="str">
        <f t="shared" si="31"/>
        <v/>
      </c>
      <c r="BX36" s="77" t="str">
        <f t="shared" si="30"/>
        <v/>
      </c>
      <c r="BY36" s="77" t="str">
        <f t="shared" si="30"/>
        <v/>
      </c>
      <c r="BZ36" s="77" t="str">
        <f t="shared" si="30"/>
        <v/>
      </c>
      <c r="CA36" s="77" t="str">
        <f t="shared" si="30"/>
        <v/>
      </c>
      <c r="CB36" s="78"/>
      <c r="CC36" s="79"/>
      <c r="CD36" s="79"/>
      <c r="CE36" s="79"/>
      <c r="CF36" s="76"/>
      <c r="CG36" s="76"/>
      <c r="CH36" s="79"/>
      <c r="CI36" s="80"/>
      <c r="CJ36" s="80"/>
      <c r="CK36" s="81"/>
      <c r="CL36" s="81"/>
      <c r="CM36" s="73"/>
      <c r="CN36" s="73"/>
      <c r="CO36" s="73"/>
      <c r="CP36" s="73"/>
      <c r="CQ36" s="73"/>
      <c r="CR36" s="73"/>
      <c r="CS36" s="73"/>
      <c r="CT36" s="79"/>
      <c r="CU36" s="79"/>
      <c r="CV36" s="79"/>
      <c r="CW36" s="79"/>
      <c r="CX36" s="79"/>
      <c r="CY36" s="79"/>
      <c r="CZ36" s="79"/>
    </row>
    <row r="37" spans="1:104" s="35" customFormat="1" ht="24" customHeight="1" x14ac:dyDescent="0.25">
      <c r="A37" s="65"/>
      <c r="B37" s="66"/>
      <c r="C37" s="66"/>
      <c r="D37" s="67"/>
      <c r="E37" s="67"/>
      <c r="F37" s="67"/>
      <c r="G37" s="67"/>
      <c r="H37" s="67"/>
      <c r="I37" s="67"/>
      <c r="J37" s="67"/>
      <c r="K37" s="67"/>
      <c r="L37" s="67"/>
      <c r="M37" s="67"/>
      <c r="N37" s="67"/>
      <c r="O37" s="67"/>
      <c r="P37" s="67"/>
      <c r="Q37" s="67"/>
      <c r="R37" s="67"/>
      <c r="S37" s="67"/>
      <c r="T37" s="67"/>
      <c r="U37" s="67"/>
      <c r="V37" s="67"/>
      <c r="W37" s="67"/>
      <c r="X37" s="68"/>
      <c r="Y37" s="69"/>
      <c r="Z37" s="70"/>
      <c r="AA37" s="71"/>
      <c r="AB37" s="72"/>
      <c r="AC37" s="70"/>
      <c r="AD37" s="67"/>
      <c r="AE37" s="34"/>
      <c r="AF37" s="75"/>
      <c r="AG37" s="76"/>
      <c r="AH37" s="76"/>
      <c r="AI37" s="76"/>
      <c r="AJ37" s="76"/>
      <c r="AK37" s="76"/>
      <c r="AL37" s="76"/>
      <c r="AM37" s="76"/>
      <c r="AN37" s="76"/>
      <c r="AO37" s="76"/>
      <c r="AP37" s="76"/>
      <c r="AQ37" s="76"/>
      <c r="AR37" s="76"/>
      <c r="AS37" s="76"/>
      <c r="AT37" s="76"/>
      <c r="AU37" s="76"/>
      <c r="AV37" s="76"/>
      <c r="AW37" s="76"/>
      <c r="AX37" s="76" t="str">
        <f t="shared" si="28"/>
        <v/>
      </c>
      <c r="AY37" s="76" t="str">
        <f t="shared" si="28"/>
        <v/>
      </c>
      <c r="AZ37" s="76" t="str">
        <f t="shared" si="28"/>
        <v/>
      </c>
      <c r="BA37" s="76"/>
      <c r="BB37" s="76"/>
      <c r="BC37" s="76"/>
      <c r="BD37" s="76"/>
      <c r="BE37" s="76"/>
      <c r="BF37" s="76"/>
      <c r="BG37" s="76"/>
      <c r="BH37" s="77" t="str">
        <f t="shared" si="32"/>
        <v/>
      </c>
      <c r="BI37" s="77" t="str">
        <f t="shared" si="32"/>
        <v/>
      </c>
      <c r="BJ37" s="77" t="str">
        <f t="shared" si="32"/>
        <v/>
      </c>
      <c r="BK37" s="77" t="str">
        <f t="shared" si="32"/>
        <v/>
      </c>
      <c r="BL37" s="77" t="str">
        <f t="shared" si="32"/>
        <v/>
      </c>
      <c r="BM37" s="77" t="str">
        <f t="shared" si="32"/>
        <v/>
      </c>
      <c r="BN37" s="77" t="str">
        <f t="shared" si="32"/>
        <v/>
      </c>
      <c r="BO37" s="77" t="str">
        <f t="shared" si="32"/>
        <v/>
      </c>
      <c r="BP37" s="77" t="str">
        <f t="shared" si="32"/>
        <v/>
      </c>
      <c r="BQ37" s="77" t="str">
        <f t="shared" si="32"/>
        <v/>
      </c>
      <c r="BR37" s="77" t="str">
        <f t="shared" si="32"/>
        <v/>
      </c>
      <c r="BS37" s="77" t="str">
        <f t="shared" si="32"/>
        <v/>
      </c>
      <c r="BT37" s="77" t="str">
        <f t="shared" si="32"/>
        <v/>
      </c>
      <c r="BU37" s="77" t="str">
        <f t="shared" si="32"/>
        <v/>
      </c>
      <c r="BV37" s="77" t="str">
        <f t="shared" si="32"/>
        <v/>
      </c>
      <c r="BW37" s="77" t="str">
        <f t="shared" si="31"/>
        <v/>
      </c>
      <c r="BX37" s="77" t="str">
        <f t="shared" si="30"/>
        <v/>
      </c>
      <c r="BY37" s="77" t="str">
        <f t="shared" si="30"/>
        <v/>
      </c>
      <c r="BZ37" s="77" t="str">
        <f t="shared" si="30"/>
        <v/>
      </c>
      <c r="CA37" s="77" t="str">
        <f t="shared" si="30"/>
        <v/>
      </c>
      <c r="CB37" s="78"/>
      <c r="CC37" s="79"/>
      <c r="CD37" s="79"/>
      <c r="CE37" s="79"/>
      <c r="CF37" s="76"/>
      <c r="CG37" s="76"/>
      <c r="CH37" s="79"/>
      <c r="CI37" s="80"/>
      <c r="CJ37" s="80"/>
      <c r="CK37" s="81"/>
      <c r="CL37" s="81"/>
      <c r="CM37" s="73"/>
      <c r="CN37" s="73"/>
      <c r="CO37" s="73"/>
      <c r="CP37" s="73"/>
      <c r="CQ37" s="73"/>
      <c r="CR37" s="73"/>
      <c r="CS37" s="73"/>
      <c r="CT37" s="79"/>
      <c r="CU37" s="79"/>
      <c r="CV37" s="79"/>
      <c r="CW37" s="79"/>
      <c r="CX37" s="79"/>
      <c r="CY37" s="79"/>
      <c r="CZ37" s="79"/>
    </row>
    <row r="38" spans="1:104" s="35" customFormat="1" ht="24" customHeight="1" x14ac:dyDescent="0.25">
      <c r="A38" s="65"/>
      <c r="B38" s="66"/>
      <c r="C38" s="66"/>
      <c r="D38" s="67"/>
      <c r="E38" s="67"/>
      <c r="F38" s="67"/>
      <c r="G38" s="67"/>
      <c r="H38" s="67"/>
      <c r="I38" s="67"/>
      <c r="J38" s="67"/>
      <c r="K38" s="67"/>
      <c r="L38" s="67"/>
      <c r="M38" s="67"/>
      <c r="N38" s="67"/>
      <c r="O38" s="67"/>
      <c r="P38" s="67"/>
      <c r="Q38" s="67"/>
      <c r="R38" s="67"/>
      <c r="S38" s="67"/>
      <c r="T38" s="67"/>
      <c r="U38" s="67"/>
      <c r="V38" s="67"/>
      <c r="W38" s="67"/>
      <c r="X38" s="68"/>
      <c r="Y38" s="69"/>
      <c r="Z38" s="70"/>
      <c r="AA38" s="71"/>
      <c r="AB38" s="72"/>
      <c r="AC38" s="70"/>
      <c r="AD38" s="67"/>
      <c r="AE38" s="34"/>
      <c r="AF38" s="73"/>
      <c r="AG38" s="76"/>
      <c r="AH38" s="76"/>
      <c r="AI38" s="76"/>
      <c r="AJ38" s="76"/>
      <c r="AK38" s="76"/>
      <c r="AL38" s="76"/>
      <c r="AM38" s="76"/>
      <c r="AN38" s="76"/>
      <c r="AO38" s="76"/>
      <c r="AP38" s="76"/>
      <c r="AQ38" s="76"/>
      <c r="AR38" s="76"/>
      <c r="AS38" s="76"/>
      <c r="AT38" s="76"/>
      <c r="AU38" s="76"/>
      <c r="AV38" s="76"/>
      <c r="AW38" s="76"/>
      <c r="AX38" s="76" t="str">
        <f t="shared" si="28"/>
        <v/>
      </c>
      <c r="AY38" s="76" t="str">
        <f t="shared" si="28"/>
        <v/>
      </c>
      <c r="AZ38" s="76" t="str">
        <f t="shared" si="28"/>
        <v/>
      </c>
      <c r="BA38" s="76"/>
      <c r="BB38" s="76"/>
      <c r="BC38" s="76"/>
      <c r="BD38" s="76"/>
      <c r="BE38" s="76"/>
      <c r="BF38" s="76"/>
      <c r="BG38" s="76"/>
      <c r="BH38" s="77" t="str">
        <f t="shared" si="32"/>
        <v/>
      </c>
      <c r="BI38" s="77" t="str">
        <f t="shared" si="32"/>
        <v/>
      </c>
      <c r="BJ38" s="77" t="str">
        <f t="shared" si="32"/>
        <v/>
      </c>
      <c r="BK38" s="77" t="str">
        <f t="shared" si="32"/>
        <v/>
      </c>
      <c r="BL38" s="77" t="str">
        <f t="shared" si="32"/>
        <v/>
      </c>
      <c r="BM38" s="77" t="str">
        <f t="shared" si="32"/>
        <v/>
      </c>
      <c r="BN38" s="77" t="str">
        <f t="shared" si="32"/>
        <v/>
      </c>
      <c r="BO38" s="77" t="str">
        <f t="shared" si="32"/>
        <v/>
      </c>
      <c r="BP38" s="77" t="str">
        <f t="shared" si="32"/>
        <v/>
      </c>
      <c r="BQ38" s="77" t="str">
        <f t="shared" si="32"/>
        <v/>
      </c>
      <c r="BR38" s="77" t="str">
        <f t="shared" si="32"/>
        <v/>
      </c>
      <c r="BS38" s="77" t="str">
        <f t="shared" si="32"/>
        <v/>
      </c>
      <c r="BT38" s="77" t="str">
        <f t="shared" si="32"/>
        <v/>
      </c>
      <c r="BU38" s="77" t="str">
        <f t="shared" si="32"/>
        <v/>
      </c>
      <c r="BV38" s="77" t="str">
        <f t="shared" si="32"/>
        <v/>
      </c>
      <c r="BW38" s="77" t="str">
        <f t="shared" si="31"/>
        <v/>
      </c>
      <c r="BX38" s="77" t="str">
        <f t="shared" si="30"/>
        <v/>
      </c>
      <c r="BY38" s="77" t="str">
        <f t="shared" si="30"/>
        <v/>
      </c>
      <c r="BZ38" s="77" t="str">
        <f t="shared" si="30"/>
        <v/>
      </c>
      <c r="CA38" s="77" t="str">
        <f t="shared" si="30"/>
        <v/>
      </c>
      <c r="CB38" s="78"/>
      <c r="CC38" s="79"/>
      <c r="CD38" s="79"/>
      <c r="CE38" s="79"/>
      <c r="CF38" s="76"/>
      <c r="CG38" s="76"/>
      <c r="CH38" s="79"/>
      <c r="CI38" s="80"/>
      <c r="CJ38" s="80"/>
      <c r="CK38" s="81"/>
      <c r="CL38" s="81"/>
      <c r="CM38" s="73"/>
      <c r="CN38" s="73"/>
      <c r="CO38" s="73"/>
      <c r="CP38" s="73"/>
      <c r="CQ38" s="73"/>
      <c r="CR38" s="73"/>
      <c r="CS38" s="73"/>
      <c r="CT38" s="79"/>
      <c r="CU38" s="79"/>
      <c r="CV38" s="79"/>
      <c r="CW38" s="79"/>
      <c r="CX38" s="79"/>
      <c r="CY38" s="79"/>
      <c r="CZ38" s="79"/>
    </row>
    <row r="39" spans="1:104" s="35" customFormat="1" ht="24" customHeight="1" x14ac:dyDescent="0.25">
      <c r="A39" s="65"/>
      <c r="B39" s="66"/>
      <c r="C39" s="73"/>
      <c r="D39" s="67"/>
      <c r="E39" s="67"/>
      <c r="F39" s="67"/>
      <c r="G39" s="67"/>
      <c r="H39" s="67"/>
      <c r="I39" s="67"/>
      <c r="J39" s="67"/>
      <c r="K39" s="67"/>
      <c r="L39" s="67"/>
      <c r="M39" s="67"/>
      <c r="N39" s="67"/>
      <c r="O39" s="67"/>
      <c r="P39" s="67"/>
      <c r="Q39" s="67"/>
      <c r="R39" s="67"/>
      <c r="S39" s="67"/>
      <c r="T39" s="67"/>
      <c r="U39" s="67"/>
      <c r="V39" s="67"/>
      <c r="W39" s="67"/>
      <c r="X39" s="73"/>
      <c r="Y39" s="73"/>
      <c r="Z39" s="73"/>
      <c r="AA39" s="73"/>
      <c r="AB39" s="73"/>
      <c r="AC39" s="73"/>
      <c r="AD39" s="73"/>
      <c r="AE39" s="21"/>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c r="BE39" s="73"/>
      <c r="BF39" s="73"/>
      <c r="BG39" s="73"/>
      <c r="BH39" s="73"/>
      <c r="BI39" s="73"/>
      <c r="BJ39" s="73"/>
      <c r="BK39" s="73"/>
      <c r="BL39" s="73"/>
      <c r="BM39" s="73"/>
      <c r="BN39" s="73"/>
      <c r="BO39" s="73"/>
      <c r="BP39" s="73"/>
      <c r="BQ39" s="73"/>
      <c r="BR39" s="73"/>
      <c r="BS39" s="73"/>
      <c r="BT39" s="73"/>
      <c r="BU39" s="73"/>
      <c r="BV39" s="73"/>
      <c r="BW39" s="73"/>
      <c r="BX39" s="73"/>
      <c r="BY39" s="73"/>
      <c r="BZ39" s="73"/>
      <c r="CA39" s="73"/>
      <c r="CB39" s="73"/>
      <c r="CC39" s="73"/>
      <c r="CD39" s="73"/>
      <c r="CE39" s="73"/>
      <c r="CF39" s="73"/>
      <c r="CG39" s="73"/>
      <c r="CH39" s="79"/>
      <c r="CI39" s="80"/>
      <c r="CJ39" s="80"/>
      <c r="CK39" s="81"/>
      <c r="CL39" s="81"/>
      <c r="CM39" s="73"/>
      <c r="CN39" s="73"/>
      <c r="CO39" s="73"/>
      <c r="CP39" s="73"/>
      <c r="CQ39" s="73"/>
      <c r="CR39" s="73"/>
      <c r="CS39" s="73"/>
      <c r="CT39" s="79"/>
      <c r="CU39" s="79"/>
      <c r="CV39" s="79"/>
      <c r="CW39" s="79"/>
      <c r="CX39" s="79"/>
      <c r="CY39" s="79"/>
      <c r="CZ39" s="79"/>
    </row>
    <row r="40" spans="1:104" s="35" customFormat="1" ht="24" customHeight="1" x14ac:dyDescent="0.4">
      <c r="A40" s="65"/>
      <c r="B40" s="73"/>
      <c r="C40" s="66"/>
      <c r="D40" s="67"/>
      <c r="E40" s="67"/>
      <c r="F40" s="67"/>
      <c r="G40" s="67"/>
      <c r="H40" s="67"/>
      <c r="I40" s="67"/>
      <c r="J40" s="67"/>
      <c r="K40" s="67"/>
      <c r="L40" s="67"/>
      <c r="M40" s="67"/>
      <c r="N40" s="67"/>
      <c r="O40" s="67"/>
      <c r="P40" s="67"/>
      <c r="Q40" s="67"/>
      <c r="R40" s="67"/>
      <c r="S40" s="67"/>
      <c r="T40" s="67"/>
      <c r="U40" s="67"/>
      <c r="V40" s="67"/>
      <c r="W40" s="67"/>
      <c r="X40" s="73"/>
      <c r="Y40" s="73"/>
      <c r="Z40" s="73"/>
      <c r="AA40" s="73"/>
      <c r="AB40" s="73"/>
      <c r="AC40" s="74"/>
      <c r="AD40" s="73"/>
      <c r="AE40" s="21"/>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c r="BE40" s="73"/>
      <c r="BF40" s="73"/>
      <c r="BG40" s="73"/>
      <c r="BH40" s="73"/>
      <c r="BI40" s="73"/>
      <c r="BJ40" s="73"/>
      <c r="BK40" s="73"/>
      <c r="BL40" s="73"/>
      <c r="BM40" s="73"/>
      <c r="BN40" s="73"/>
      <c r="BO40" s="73"/>
      <c r="BP40" s="73"/>
      <c r="BQ40" s="73"/>
      <c r="BR40" s="73"/>
      <c r="BS40" s="73"/>
      <c r="BT40" s="73"/>
      <c r="BU40" s="73"/>
      <c r="BV40" s="73"/>
      <c r="BW40" s="73"/>
      <c r="BX40" s="73"/>
      <c r="BY40" s="73"/>
      <c r="BZ40" s="73"/>
      <c r="CA40" s="73"/>
      <c r="CB40" s="73"/>
      <c r="CC40" s="73"/>
      <c r="CD40" s="73"/>
      <c r="CE40" s="73"/>
      <c r="CF40" s="73"/>
      <c r="CG40" s="73"/>
      <c r="CH40" s="73"/>
      <c r="CI40" s="80"/>
      <c r="CJ40" s="80"/>
      <c r="CK40" s="81"/>
      <c r="CL40" s="81"/>
      <c r="CM40" s="79"/>
      <c r="CN40" s="79"/>
      <c r="CO40" s="79"/>
      <c r="CP40" s="79"/>
      <c r="CQ40" s="79"/>
      <c r="CR40" s="79"/>
      <c r="CS40" s="79"/>
      <c r="CT40" s="79"/>
      <c r="CU40" s="79"/>
      <c r="CV40" s="79"/>
      <c r="CW40" s="79"/>
      <c r="CX40" s="79"/>
      <c r="CY40" s="79"/>
      <c r="CZ40" s="79"/>
    </row>
    <row r="41" spans="1:104" s="35" customFormat="1" ht="24" customHeight="1" x14ac:dyDescent="0.25">
      <c r="A41" s="73"/>
      <c r="B41" s="66"/>
      <c r="C41" s="73"/>
      <c r="D41" s="73"/>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21"/>
      <c r="AF41" s="21"/>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c r="BE41" s="73"/>
      <c r="BF41" s="73"/>
      <c r="BG41" s="73"/>
      <c r="BH41" s="73"/>
      <c r="BI41" s="73"/>
      <c r="BJ41" s="73"/>
      <c r="BK41" s="73"/>
      <c r="BL41" s="73"/>
      <c r="BM41" s="73"/>
      <c r="BN41" s="73"/>
      <c r="BO41" s="73"/>
      <c r="BP41" s="73"/>
      <c r="BQ41" s="73"/>
      <c r="BR41" s="73"/>
      <c r="BS41" s="73"/>
      <c r="BT41" s="73"/>
      <c r="BU41" s="73"/>
      <c r="BV41" s="73"/>
      <c r="BW41" s="73"/>
      <c r="BX41" s="73"/>
      <c r="BY41" s="73"/>
      <c r="BZ41" s="73"/>
      <c r="CA41" s="73"/>
      <c r="CB41" s="73"/>
      <c r="CC41" s="73"/>
      <c r="CD41" s="73"/>
      <c r="CE41" s="73"/>
      <c r="CF41" s="73"/>
      <c r="CG41" s="73"/>
      <c r="CH41" s="73"/>
      <c r="CI41" s="73"/>
      <c r="CJ41" s="73"/>
      <c r="CK41" s="73"/>
      <c r="CL41" s="73"/>
      <c r="CM41" s="73"/>
      <c r="CN41" s="73"/>
      <c r="CO41" s="73"/>
      <c r="CP41" s="73"/>
      <c r="CQ41" s="73"/>
      <c r="CR41" s="73"/>
      <c r="CS41" s="73"/>
      <c r="CT41" s="79"/>
      <c r="CU41" s="79"/>
      <c r="CV41" s="79"/>
      <c r="CW41" s="79"/>
      <c r="CX41" s="79"/>
      <c r="CY41" s="79"/>
      <c r="CZ41" s="79"/>
    </row>
    <row r="42" spans="1:104" s="21" customFormat="1" x14ac:dyDescent="0.25">
      <c r="B42" s="73"/>
      <c r="CH42" s="73"/>
      <c r="CI42" s="73"/>
      <c r="CJ42" s="73"/>
      <c r="CK42" s="73"/>
      <c r="CL42" s="73"/>
      <c r="CM42" s="73"/>
      <c r="CN42" s="73"/>
      <c r="CO42" s="73"/>
      <c r="CP42" s="73"/>
      <c r="CQ42" s="73"/>
      <c r="CR42" s="73"/>
      <c r="CS42" s="73"/>
      <c r="CT42" s="73"/>
      <c r="CU42" s="73"/>
      <c r="CV42" s="73"/>
      <c r="CW42" s="73"/>
      <c r="CX42" s="73"/>
      <c r="CY42" s="73"/>
      <c r="CZ42" s="73"/>
    </row>
    <row r="43" spans="1:104" s="21" customFormat="1" x14ac:dyDescent="0.25">
      <c r="CI43" s="73"/>
      <c r="CJ43" s="73"/>
      <c r="CK43" s="73"/>
      <c r="CL43" s="73"/>
      <c r="CM43" s="73"/>
      <c r="CN43" s="73"/>
      <c r="CO43" s="73"/>
      <c r="CP43" s="73"/>
      <c r="CQ43" s="73"/>
      <c r="CR43" s="73"/>
      <c r="CS43" s="73"/>
      <c r="CT43" s="73"/>
      <c r="CU43" s="73"/>
      <c r="CV43" s="73"/>
      <c r="CW43" s="73"/>
      <c r="CX43" s="73"/>
      <c r="CY43" s="73"/>
      <c r="CZ43" s="73"/>
    </row>
    <row r="44" spans="1:104" s="21" customFormat="1" x14ac:dyDescent="0.25"/>
    <row r="45" spans="1:104" s="21" customFormat="1" x14ac:dyDescent="0.25"/>
    <row r="46" spans="1:104" s="21" customFormat="1" x14ac:dyDescent="0.25"/>
    <row r="47" spans="1:104" s="21" customFormat="1" x14ac:dyDescent="0.25"/>
    <row r="48" spans="1:104" s="21" customFormat="1" x14ac:dyDescent="0.25"/>
    <row r="49" s="21" customFormat="1" x14ac:dyDescent="0.25"/>
    <row r="50" s="21" customFormat="1" x14ac:dyDescent="0.25"/>
    <row r="51" s="21" customFormat="1" x14ac:dyDescent="0.25"/>
    <row r="52" s="21" customFormat="1" x14ac:dyDescent="0.25"/>
    <row r="53" s="21" customFormat="1" x14ac:dyDescent="0.25"/>
    <row r="54" s="21" customFormat="1" x14ac:dyDescent="0.25"/>
    <row r="55" s="21" customFormat="1" x14ac:dyDescent="0.25"/>
    <row r="56" s="21" customFormat="1" x14ac:dyDescent="0.25"/>
    <row r="57" s="21" customFormat="1" x14ac:dyDescent="0.25"/>
    <row r="58" s="21" customFormat="1" x14ac:dyDescent="0.25"/>
    <row r="59" s="21" customFormat="1" x14ac:dyDescent="0.25"/>
    <row r="60" s="21" customFormat="1" x14ac:dyDescent="0.25"/>
    <row r="61" s="21" customFormat="1" x14ac:dyDescent="0.25"/>
    <row r="62" s="21" customFormat="1" x14ac:dyDescent="0.25"/>
    <row r="63" s="21" customFormat="1" x14ac:dyDescent="0.25"/>
    <row r="64" s="21" customFormat="1" x14ac:dyDescent="0.25"/>
    <row r="65" spans="1:97" s="21" customFormat="1" x14ac:dyDescent="0.25">
      <c r="AF65"/>
    </row>
    <row r="66" spans="1:97" s="21" customFormat="1" x14ac:dyDescent="0.25">
      <c r="A66"/>
      <c r="C66"/>
      <c r="D66"/>
      <c r="E66"/>
      <c r="F66"/>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row>
    <row r="67" spans="1:97" s="21" customFormat="1" x14ac:dyDescent="0.25">
      <c r="A67"/>
      <c r="B67"/>
      <c r="C67"/>
      <c r="D67"/>
      <c r="E67"/>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row>
    <row r="68" spans="1:97" s="21" customFormat="1" x14ac:dyDescent="0.25">
      <c r="A68"/>
      <c r="B68"/>
      <c r="C68"/>
      <c r="D68"/>
      <c r="E68"/>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row>
  </sheetData>
  <mergeCells count="10">
    <mergeCell ref="A3:B3"/>
    <mergeCell ref="X3:Y3"/>
    <mergeCell ref="AA3:AB3"/>
    <mergeCell ref="A1:B2"/>
    <mergeCell ref="D1:W1"/>
    <mergeCell ref="X1:Z1"/>
    <mergeCell ref="AA1:AC1"/>
    <mergeCell ref="D2:W2"/>
    <mergeCell ref="X2:Y2"/>
    <mergeCell ref="AA2:AB2"/>
  </mergeCells>
  <conditionalFormatting sqref="AC5:AC38 Z5:Z38">
    <cfRule type="expression" dxfId="17" priority="3">
      <formula>ABS(Z5)&gt;=0.05</formula>
    </cfRule>
  </conditionalFormatting>
  <conditionalFormatting sqref="AA5:AA38">
    <cfRule type="expression" dxfId="16" priority="2">
      <formula>OR(ABS($AA5+$AB5)&gt;$AA$3,ABS($AA5-$AB5)&gt;$AA$3)</formula>
    </cfRule>
  </conditionalFormatting>
  <conditionalFormatting sqref="X5:X38">
    <cfRule type="expression" dxfId="15" priority="1">
      <formula>OR(ABS($X5+$Y5)&gt;$X$3,ABS($X5-$Y5)&gt;$X$3)</formula>
    </cfRule>
  </conditionalFormatting>
  <pageMargins left="0.7" right="0.7" top="0.75" bottom="0.75" header="0.3" footer="0.3"/>
  <pageSetup paperSize="9" orientation="portrait"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M23"/>
  <sheetViews>
    <sheetView workbookViewId="0">
      <selection activeCell="C18" sqref="C18"/>
    </sheetView>
  </sheetViews>
  <sheetFormatPr baseColWidth="10" defaultRowHeight="15" x14ac:dyDescent="0.25"/>
  <cols>
    <col min="1" max="12" width="11.42578125" style="98"/>
    <col min="13" max="13" width="17.42578125" style="98" customWidth="1"/>
    <col min="14" max="16384" width="11.42578125" style="98"/>
  </cols>
  <sheetData>
    <row r="2" spans="2:13" ht="15.75" thickBot="1" x14ac:dyDescent="0.3"/>
    <row r="3" spans="2:13" ht="34.5" x14ac:dyDescent="0.45">
      <c r="B3" s="130" t="s">
        <v>69</v>
      </c>
      <c r="C3" s="131"/>
      <c r="D3" s="131"/>
      <c r="E3" s="131"/>
      <c r="F3" s="131"/>
      <c r="G3" s="131"/>
      <c r="H3" s="131"/>
      <c r="I3" s="131"/>
      <c r="J3" s="131"/>
      <c r="K3" s="131"/>
      <c r="L3" s="131"/>
      <c r="M3" s="132"/>
    </row>
    <row r="4" spans="2:13" x14ac:dyDescent="0.25">
      <c r="B4" s="133"/>
      <c r="C4" s="134"/>
      <c r="D4" s="134"/>
      <c r="E4" s="134"/>
      <c r="F4" s="134"/>
      <c r="G4" s="134"/>
      <c r="H4" s="134"/>
      <c r="I4" s="134"/>
      <c r="J4" s="134"/>
      <c r="K4" s="134"/>
      <c r="L4" s="134"/>
      <c r="M4" s="135"/>
    </row>
    <row r="5" spans="2:13" x14ac:dyDescent="0.25">
      <c r="B5" s="133"/>
      <c r="C5" s="134"/>
      <c r="D5" s="134"/>
      <c r="E5" s="134"/>
      <c r="F5" s="134"/>
      <c r="G5" s="134"/>
      <c r="H5" s="134"/>
      <c r="I5" s="134"/>
      <c r="J5" s="134"/>
      <c r="K5" s="134"/>
      <c r="L5" s="134"/>
      <c r="M5" s="135"/>
    </row>
    <row r="6" spans="2:13" x14ac:dyDescent="0.25">
      <c r="B6" s="133"/>
      <c r="C6" s="134"/>
      <c r="D6" s="134"/>
      <c r="E6" s="134"/>
      <c r="F6" s="134"/>
      <c r="G6" s="134"/>
      <c r="H6" s="134"/>
      <c r="I6" s="134"/>
      <c r="J6" s="134"/>
      <c r="K6" s="134"/>
      <c r="L6" s="134"/>
      <c r="M6" s="135"/>
    </row>
    <row r="7" spans="2:13" x14ac:dyDescent="0.25">
      <c r="B7" s="133"/>
      <c r="C7" s="134"/>
      <c r="D7" s="134"/>
      <c r="E7" s="134"/>
      <c r="F7" s="134"/>
      <c r="G7" s="134"/>
      <c r="H7" s="134"/>
      <c r="I7" s="134"/>
      <c r="J7" s="134"/>
      <c r="K7" s="134"/>
      <c r="L7" s="134"/>
      <c r="M7" s="135"/>
    </row>
    <row r="8" spans="2:13" x14ac:dyDescent="0.25">
      <c r="B8" s="133"/>
      <c r="C8" s="134"/>
      <c r="D8" s="134"/>
      <c r="E8" s="134"/>
      <c r="F8" s="134"/>
      <c r="G8" s="134"/>
      <c r="H8" s="134"/>
      <c r="I8" s="134"/>
      <c r="J8" s="134"/>
      <c r="K8" s="134"/>
      <c r="L8" s="134"/>
      <c r="M8" s="135"/>
    </row>
    <row r="9" spans="2:13" x14ac:dyDescent="0.25">
      <c r="B9" s="133"/>
      <c r="C9" s="134"/>
      <c r="D9" s="134"/>
      <c r="E9" s="134"/>
      <c r="F9" s="134"/>
      <c r="G9" s="134"/>
      <c r="H9" s="134"/>
      <c r="I9" s="134"/>
      <c r="J9" s="134"/>
      <c r="K9" s="134"/>
      <c r="L9" s="134"/>
      <c r="M9" s="135"/>
    </row>
    <row r="10" spans="2:13" x14ac:dyDescent="0.25">
      <c r="B10" s="133"/>
      <c r="C10" s="134"/>
      <c r="D10" s="134"/>
      <c r="E10" s="134"/>
      <c r="F10" s="134"/>
      <c r="G10" s="134"/>
      <c r="H10" s="134"/>
      <c r="I10" s="134"/>
      <c r="J10" s="134"/>
      <c r="K10" s="134"/>
      <c r="L10" s="134"/>
      <c r="M10" s="135"/>
    </row>
    <row r="11" spans="2:13" x14ac:dyDescent="0.25">
      <c r="B11" s="133"/>
      <c r="C11" s="134"/>
      <c r="D11" s="134"/>
      <c r="E11" s="134"/>
      <c r="F11" s="134"/>
      <c r="G11" s="134"/>
      <c r="H11" s="134"/>
      <c r="I11" s="134"/>
      <c r="J11" s="134"/>
      <c r="K11" s="134"/>
      <c r="L11" s="134"/>
      <c r="M11" s="135"/>
    </row>
    <row r="12" spans="2:13" x14ac:dyDescent="0.25">
      <c r="B12" s="133"/>
      <c r="C12" s="134"/>
      <c r="D12" s="134"/>
      <c r="E12" s="134"/>
      <c r="F12" s="134"/>
      <c r="G12" s="134"/>
      <c r="H12" s="134"/>
      <c r="I12" s="134"/>
      <c r="J12" s="134"/>
      <c r="K12" s="134"/>
      <c r="L12" s="134"/>
      <c r="M12" s="135"/>
    </row>
    <row r="13" spans="2:13" ht="15.75" thickBot="1" x14ac:dyDescent="0.3">
      <c r="B13" s="136"/>
      <c r="C13" s="137"/>
      <c r="D13" s="137"/>
      <c r="E13" s="137"/>
      <c r="F13" s="137"/>
      <c r="G13" s="137"/>
      <c r="H13" s="137"/>
      <c r="I13" s="137"/>
      <c r="J13" s="137"/>
      <c r="K13" s="137"/>
      <c r="L13" s="137"/>
      <c r="M13" s="138"/>
    </row>
    <row r="14" spans="2:13" ht="45" thickBot="1" x14ac:dyDescent="0.6">
      <c r="B14" s="139"/>
    </row>
    <row r="15" spans="2:13" ht="44.25" x14ac:dyDescent="0.55000000000000004">
      <c r="B15" s="140" t="s">
        <v>70</v>
      </c>
      <c r="C15" s="131"/>
      <c r="D15" s="131"/>
      <c r="E15" s="131"/>
      <c r="F15" s="131"/>
      <c r="G15" s="131"/>
      <c r="H15" s="131"/>
      <c r="I15" s="131"/>
      <c r="J15" s="131"/>
      <c r="K15" s="131"/>
      <c r="L15" s="131"/>
      <c r="M15" s="132"/>
    </row>
    <row r="16" spans="2:13" x14ac:dyDescent="0.25">
      <c r="B16" s="133"/>
      <c r="C16" s="134"/>
      <c r="D16" s="134"/>
      <c r="E16" s="134"/>
      <c r="F16" s="134"/>
      <c r="G16" s="134"/>
      <c r="H16" s="134"/>
      <c r="I16" s="134"/>
      <c r="J16" s="134"/>
      <c r="K16" s="134"/>
      <c r="L16" s="134"/>
      <c r="M16" s="135"/>
    </row>
    <row r="17" spans="2:13" x14ac:dyDescent="0.25">
      <c r="B17" s="133"/>
      <c r="C17" s="134"/>
      <c r="D17" s="134"/>
      <c r="E17" s="134"/>
      <c r="F17" s="134"/>
      <c r="G17" s="134"/>
      <c r="H17" s="134"/>
      <c r="I17" s="134"/>
      <c r="J17" s="134"/>
      <c r="K17" s="134"/>
      <c r="L17" s="134"/>
      <c r="M17" s="135"/>
    </row>
    <row r="18" spans="2:13" x14ac:dyDescent="0.25">
      <c r="B18" s="168" t="s">
        <v>105</v>
      </c>
      <c r="C18" s="169"/>
      <c r="D18" s="169"/>
      <c r="E18" s="169"/>
      <c r="F18" s="169"/>
      <c r="G18" s="169"/>
      <c r="H18" s="169"/>
      <c r="I18" s="169"/>
      <c r="J18" s="169"/>
      <c r="K18" s="169"/>
      <c r="L18" s="169"/>
      <c r="M18" s="170"/>
    </row>
    <row r="19" spans="2:13" x14ac:dyDescent="0.25">
      <c r="B19" s="168" t="s">
        <v>104</v>
      </c>
      <c r="C19" s="169"/>
      <c r="D19" s="169"/>
      <c r="E19" s="169"/>
      <c r="F19" s="169"/>
      <c r="G19" s="169"/>
      <c r="H19" s="169"/>
      <c r="I19" s="169"/>
      <c r="J19" s="169"/>
      <c r="K19" s="169"/>
      <c r="L19" s="169"/>
      <c r="M19" s="170"/>
    </row>
    <row r="20" spans="2:13" x14ac:dyDescent="0.25">
      <c r="B20" s="168"/>
      <c r="C20" s="169"/>
      <c r="D20" s="169"/>
      <c r="E20" s="169"/>
      <c r="F20" s="169"/>
      <c r="G20" s="169"/>
      <c r="H20" s="169"/>
      <c r="I20" s="169"/>
      <c r="J20" s="169"/>
      <c r="K20" s="169"/>
      <c r="L20" s="169"/>
      <c r="M20" s="170"/>
    </row>
    <row r="21" spans="2:13" x14ac:dyDescent="0.25">
      <c r="B21" s="168"/>
      <c r="C21" s="169"/>
      <c r="D21" s="169"/>
      <c r="E21" s="169"/>
      <c r="F21" s="169"/>
      <c r="G21" s="169"/>
      <c r="H21" s="169"/>
      <c r="I21" s="169"/>
      <c r="J21" s="169"/>
      <c r="K21" s="169"/>
      <c r="L21" s="169"/>
      <c r="M21" s="170"/>
    </row>
    <row r="22" spans="2:13" x14ac:dyDescent="0.25">
      <c r="B22" s="133"/>
      <c r="C22" s="134"/>
      <c r="D22" s="134"/>
      <c r="E22" s="134"/>
      <c r="F22" s="134"/>
      <c r="G22" s="134"/>
      <c r="H22" s="134"/>
      <c r="I22" s="134"/>
      <c r="J22" s="134"/>
      <c r="K22" s="134"/>
      <c r="L22" s="134"/>
      <c r="M22" s="135"/>
    </row>
    <row r="23" spans="2:13" ht="15.75" thickBot="1" x14ac:dyDescent="0.3">
      <c r="B23" s="136" t="s">
        <v>106</v>
      </c>
      <c r="C23" s="137"/>
      <c r="D23" s="155"/>
      <c r="E23" s="137"/>
      <c r="F23" s="137"/>
      <c r="G23" s="137"/>
      <c r="H23" s="137"/>
      <c r="I23" s="137"/>
      <c r="J23" s="137"/>
      <c r="K23" s="137"/>
      <c r="L23" s="137"/>
      <c r="M23" s="138"/>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DB68"/>
  <sheetViews>
    <sheetView zoomScale="90" zoomScaleNormal="90" workbookViewId="0">
      <selection activeCell="Z3" sqref="Z3:AA3"/>
    </sheetView>
  </sheetViews>
  <sheetFormatPr baseColWidth="10" defaultRowHeight="15" x14ac:dyDescent="0.25"/>
  <cols>
    <col min="1" max="1" width="13.28515625" customWidth="1"/>
    <col min="2" max="2" width="20.7109375" customWidth="1"/>
    <col min="3" max="3" width="8.28515625" customWidth="1"/>
    <col min="4" max="4" width="7.85546875" customWidth="1"/>
    <col min="5" max="7" width="7.28515625" customWidth="1"/>
    <col min="8" max="8" width="8.5703125" customWidth="1"/>
    <col min="9" max="25" width="7.28515625" customWidth="1"/>
    <col min="26" max="26" width="8.42578125" customWidth="1"/>
    <col min="27" max="27" width="6.28515625" customWidth="1"/>
    <col min="28" max="28" width="8.7109375" customWidth="1"/>
    <col min="29" max="29" width="6.28515625" customWidth="1"/>
    <col min="30" max="30" width="7.7109375" customWidth="1"/>
    <col min="31" max="31" width="8.7109375" customWidth="1"/>
    <col min="32" max="32" width="7.140625" hidden="1" customWidth="1"/>
    <col min="33" max="33" width="6.7109375" hidden="1" customWidth="1"/>
    <col min="34" max="34" width="7.5703125" customWidth="1"/>
    <col min="35" max="35" width="8.28515625" customWidth="1"/>
    <col min="36" max="38" width="6.5703125" customWidth="1"/>
    <col min="39" max="39" width="8.5703125" customWidth="1"/>
    <col min="40" max="40" width="6.5703125" customWidth="1"/>
    <col min="41" max="41" width="8.85546875" customWidth="1"/>
    <col min="42" max="42" width="8" customWidth="1"/>
    <col min="43" max="43" width="6.7109375" customWidth="1"/>
    <col min="44" max="44" width="8" customWidth="1"/>
    <col min="45" max="45" width="6.5703125" customWidth="1"/>
    <col min="46" max="46" width="9.140625" customWidth="1"/>
    <col min="47" max="47" width="7.85546875" customWidth="1"/>
    <col min="48" max="61" width="6.5703125" customWidth="1"/>
    <col min="62" max="62" width="9.5703125" customWidth="1"/>
    <col min="63" max="63" width="9.85546875" customWidth="1"/>
    <col min="64" max="64" width="6.42578125" customWidth="1"/>
    <col min="65" max="65" width="9" customWidth="1"/>
    <col min="66" max="66" width="11.140625" customWidth="1"/>
    <col min="67" max="67" width="9" customWidth="1"/>
    <col min="68" max="82" width="6.42578125" customWidth="1"/>
    <col min="83" max="83" width="6.85546875" customWidth="1"/>
    <col min="84" max="84" width="7.7109375" customWidth="1"/>
    <col min="85" max="85" width="8.5703125" customWidth="1"/>
    <col min="86" max="87" width="6.5703125" customWidth="1"/>
    <col min="88" max="88" width="6" customWidth="1"/>
    <col min="89" max="90" width="6.85546875" customWidth="1"/>
    <col min="91" max="91" width="5.42578125" customWidth="1"/>
    <col min="92" max="92" width="5.7109375" customWidth="1"/>
    <col min="93" max="100" width="4" customWidth="1"/>
  </cols>
  <sheetData>
    <row r="1" spans="1:99" ht="16.5" customHeight="1" x14ac:dyDescent="0.3">
      <c r="A1" s="176" t="s">
        <v>98</v>
      </c>
      <c r="B1" s="176"/>
      <c r="C1" s="163"/>
      <c r="D1" s="178" t="s">
        <v>9</v>
      </c>
      <c r="E1" s="178"/>
      <c r="F1" s="178"/>
      <c r="G1" s="178"/>
      <c r="H1" s="178"/>
      <c r="I1" s="178"/>
      <c r="J1" s="178"/>
      <c r="K1" s="178"/>
      <c r="L1" s="178"/>
      <c r="M1" s="178"/>
      <c r="N1" s="178"/>
      <c r="O1" s="178"/>
      <c r="P1" s="178"/>
      <c r="Q1" s="178"/>
      <c r="R1" s="178"/>
      <c r="S1" s="178"/>
      <c r="T1" s="178"/>
      <c r="U1" s="178"/>
      <c r="V1" s="178"/>
      <c r="W1" s="178"/>
      <c r="X1" s="178"/>
      <c r="Y1" s="178"/>
      <c r="Z1" s="179" t="s">
        <v>3</v>
      </c>
      <c r="AA1" s="180"/>
      <c r="AB1" s="180"/>
      <c r="AC1" s="181" t="s">
        <v>4</v>
      </c>
      <c r="AD1" s="181"/>
      <c r="AE1" s="181"/>
      <c r="AF1" s="10"/>
      <c r="AI1" s="11"/>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CH1" s="8"/>
      <c r="CI1" s="8"/>
      <c r="CJ1" s="8"/>
    </row>
    <row r="2" spans="1:99" ht="17.25" customHeight="1" x14ac:dyDescent="0.25">
      <c r="A2" s="177"/>
      <c r="B2" s="177"/>
      <c r="C2" s="83"/>
      <c r="D2" s="182" t="s">
        <v>0</v>
      </c>
      <c r="E2" s="183"/>
      <c r="F2" s="183"/>
      <c r="G2" s="183"/>
      <c r="H2" s="183"/>
      <c r="I2" s="183"/>
      <c r="J2" s="183"/>
      <c r="K2" s="183"/>
      <c r="L2" s="183"/>
      <c r="M2" s="183"/>
      <c r="N2" s="183"/>
      <c r="O2" s="183"/>
      <c r="P2" s="183"/>
      <c r="Q2" s="183"/>
      <c r="R2" s="183"/>
      <c r="S2" s="183"/>
      <c r="T2" s="183"/>
      <c r="U2" s="183"/>
      <c r="V2" s="183"/>
      <c r="W2" s="183"/>
      <c r="X2" s="183"/>
      <c r="Y2" s="184"/>
      <c r="Z2" s="185" t="s">
        <v>5</v>
      </c>
      <c r="AA2" s="186"/>
      <c r="AB2" s="12" t="s">
        <v>6</v>
      </c>
      <c r="AC2" s="181" t="s">
        <v>5</v>
      </c>
      <c r="AD2" s="181"/>
      <c r="AE2" s="14" t="s">
        <v>6</v>
      </c>
      <c r="AF2" s="14"/>
      <c r="AJ2" s="8"/>
      <c r="AK2" s="8"/>
      <c r="AL2" s="8"/>
      <c r="AM2" s="8"/>
      <c r="AN2" s="8"/>
      <c r="CJ2" s="8"/>
    </row>
    <row r="3" spans="1:99" s="2" customFormat="1" ht="20.25" customHeight="1" x14ac:dyDescent="0.25">
      <c r="A3" s="171" t="s">
        <v>8</v>
      </c>
      <c r="B3" s="172"/>
      <c r="C3" s="23" t="s">
        <v>12</v>
      </c>
      <c r="D3" s="151">
        <v>22</v>
      </c>
      <c r="E3" s="152">
        <v>51</v>
      </c>
      <c r="F3" s="151">
        <v>52</v>
      </c>
      <c r="G3" s="151">
        <v>53</v>
      </c>
      <c r="H3" s="152">
        <v>133</v>
      </c>
      <c r="I3" s="152">
        <v>135</v>
      </c>
      <c r="J3" s="151">
        <v>137</v>
      </c>
      <c r="K3" s="152">
        <v>117</v>
      </c>
      <c r="L3" s="151">
        <v>118</v>
      </c>
      <c r="M3" s="152">
        <v>117</v>
      </c>
      <c r="N3" s="151">
        <v>118</v>
      </c>
      <c r="O3" s="156">
        <v>120</v>
      </c>
      <c r="P3" s="152">
        <v>122</v>
      </c>
      <c r="Q3" s="151">
        <v>123</v>
      </c>
      <c r="R3" s="151">
        <v>126</v>
      </c>
      <c r="S3" s="156">
        <v>11</v>
      </c>
      <c r="T3" s="151">
        <v>12</v>
      </c>
      <c r="U3" s="151">
        <v>13</v>
      </c>
      <c r="V3" s="151">
        <v>14</v>
      </c>
      <c r="W3" s="151">
        <v>15</v>
      </c>
      <c r="X3" s="151">
        <v>16</v>
      </c>
      <c r="Y3" s="1"/>
      <c r="Z3" s="187">
        <v>0.36899999999999999</v>
      </c>
      <c r="AA3" s="188"/>
      <c r="AB3" s="166">
        <v>0.46300000000000002</v>
      </c>
      <c r="AC3" s="175">
        <f>Z3*AF3</f>
        <v>6.019971428571429</v>
      </c>
      <c r="AD3" s="175"/>
      <c r="AE3" s="162">
        <f>AB3*AF3</f>
        <v>7.5535142857142876</v>
      </c>
      <c r="AF3" s="9">
        <f>AVERAGE(D4:Y4)</f>
        <v>16.314285714285717</v>
      </c>
      <c r="AG3" s="89">
        <f>AVERAGE(C4:C14)</f>
        <v>1</v>
      </c>
      <c r="AI3" s="90">
        <v>1</v>
      </c>
      <c r="AJ3" s="53">
        <v>2</v>
      </c>
      <c r="AK3" s="53">
        <v>3</v>
      </c>
      <c r="AL3" s="53">
        <v>4</v>
      </c>
      <c r="AM3" s="53">
        <v>5</v>
      </c>
      <c r="AN3" s="53">
        <v>6</v>
      </c>
      <c r="AO3" s="53">
        <v>7</v>
      </c>
      <c r="AP3" s="53">
        <v>8</v>
      </c>
      <c r="AQ3" s="53">
        <v>9</v>
      </c>
      <c r="AR3" s="53">
        <v>10</v>
      </c>
      <c r="AS3" s="53">
        <v>11</v>
      </c>
      <c r="AT3" s="53">
        <v>12</v>
      </c>
      <c r="AU3" s="53">
        <v>13</v>
      </c>
      <c r="AV3" s="53">
        <v>14</v>
      </c>
      <c r="AW3" s="53">
        <v>15</v>
      </c>
      <c r="AX3" s="53">
        <v>16</v>
      </c>
      <c r="AY3" s="53">
        <v>17</v>
      </c>
      <c r="AZ3" s="53">
        <v>18</v>
      </c>
      <c r="BA3" s="53">
        <v>19</v>
      </c>
      <c r="BB3" s="53">
        <v>20</v>
      </c>
      <c r="BC3" s="53" t="s">
        <v>21</v>
      </c>
      <c r="BD3" s="53" t="s">
        <v>10</v>
      </c>
      <c r="BE3" s="54" t="s">
        <v>19</v>
      </c>
      <c r="BF3" s="54" t="s">
        <v>22</v>
      </c>
      <c r="BG3" s="53" t="s">
        <v>13</v>
      </c>
      <c r="BH3" s="54" t="s">
        <v>20</v>
      </c>
      <c r="BI3" s="53" t="s">
        <v>11</v>
      </c>
      <c r="BJ3" s="90">
        <v>1</v>
      </c>
      <c r="BK3" s="53">
        <v>2</v>
      </c>
      <c r="BL3" s="53">
        <v>3</v>
      </c>
      <c r="BM3" s="53">
        <v>4</v>
      </c>
      <c r="BN3" s="53">
        <v>5</v>
      </c>
      <c r="BO3" s="53">
        <v>6</v>
      </c>
      <c r="BP3" s="53">
        <v>7</v>
      </c>
      <c r="BQ3" s="53">
        <v>8</v>
      </c>
      <c r="BR3" s="53">
        <v>9</v>
      </c>
      <c r="BS3" s="53">
        <v>10</v>
      </c>
      <c r="BT3" s="53">
        <v>11</v>
      </c>
      <c r="BU3" s="53">
        <v>12</v>
      </c>
      <c r="BV3" s="53">
        <v>13</v>
      </c>
      <c r="BW3" s="53">
        <v>14</v>
      </c>
      <c r="BX3" s="53">
        <v>15</v>
      </c>
      <c r="BY3" s="53">
        <v>16</v>
      </c>
      <c r="BZ3" s="53">
        <v>17</v>
      </c>
      <c r="CA3" s="53">
        <v>18</v>
      </c>
      <c r="CB3" s="53">
        <v>19</v>
      </c>
      <c r="CC3" s="53">
        <v>20</v>
      </c>
      <c r="CD3" s="94" t="s">
        <v>21</v>
      </c>
      <c r="CE3" s="94" t="s">
        <v>10</v>
      </c>
      <c r="CF3" s="95" t="s">
        <v>19</v>
      </c>
      <c r="CG3" s="95" t="s">
        <v>22</v>
      </c>
      <c r="CH3" s="94" t="s">
        <v>13</v>
      </c>
      <c r="CI3" s="95" t="s">
        <v>20</v>
      </c>
      <c r="CJ3" s="8"/>
      <c r="CK3"/>
      <c r="CL3"/>
      <c r="CM3"/>
      <c r="CN3"/>
      <c r="CO3"/>
      <c r="CP3"/>
      <c r="CQ3"/>
      <c r="CR3"/>
      <c r="CS3"/>
      <c r="CT3"/>
      <c r="CU3"/>
    </row>
    <row r="4" spans="1:99" s="2" customFormat="1" ht="21.75" customHeight="1" x14ac:dyDescent="0.25">
      <c r="A4" s="84" t="s">
        <v>14</v>
      </c>
      <c r="B4" s="141" t="s">
        <v>91</v>
      </c>
      <c r="C4" s="22">
        <v>1</v>
      </c>
      <c r="D4" s="160">
        <v>3.2</v>
      </c>
      <c r="E4" s="160">
        <v>4</v>
      </c>
      <c r="F4" s="160">
        <v>3</v>
      </c>
      <c r="G4" s="160">
        <v>3</v>
      </c>
      <c r="H4" s="160">
        <v>4.3</v>
      </c>
      <c r="I4" s="160">
        <v>3.6</v>
      </c>
      <c r="J4" s="160">
        <v>10</v>
      </c>
      <c r="K4" s="160">
        <v>3.7</v>
      </c>
      <c r="L4" s="160">
        <v>3.2</v>
      </c>
      <c r="M4" s="160">
        <v>3.7</v>
      </c>
      <c r="N4" s="160">
        <v>3.2</v>
      </c>
      <c r="O4" s="153">
        <v>30.5</v>
      </c>
      <c r="P4" s="160">
        <v>2.7</v>
      </c>
      <c r="Q4" s="160">
        <v>2.2999999999999998</v>
      </c>
      <c r="R4" s="160">
        <v>7.3</v>
      </c>
      <c r="S4" s="153">
        <v>15.8</v>
      </c>
      <c r="T4" s="153">
        <v>30.6</v>
      </c>
      <c r="U4" s="153">
        <v>17.8</v>
      </c>
      <c r="V4" s="153">
        <v>115.7</v>
      </c>
      <c r="W4" s="153">
        <v>38.700000000000003</v>
      </c>
      <c r="X4" s="153">
        <v>36.299999999999997</v>
      </c>
      <c r="Y4" s="153"/>
      <c r="Z4" s="12" t="s">
        <v>1</v>
      </c>
      <c r="AA4" s="7" t="s">
        <v>11</v>
      </c>
      <c r="AB4" s="13" t="s">
        <v>7</v>
      </c>
      <c r="AC4" s="12" t="s">
        <v>2</v>
      </c>
      <c r="AD4" s="7" t="s">
        <v>11</v>
      </c>
      <c r="AE4" s="13" t="s">
        <v>7</v>
      </c>
      <c r="AF4" s="96">
        <f t="shared" ref="AF4:AF14" si="0">AG$3/C4</f>
        <v>1</v>
      </c>
      <c r="AG4" s="53">
        <f>COUNT(AI4:BB4)</f>
        <v>20</v>
      </c>
      <c r="AH4" s="53" t="str">
        <f>IF(A4="","",A4)</f>
        <v>Tid 0</v>
      </c>
      <c r="AI4" s="85">
        <f t="shared" ref="AI4:BA4" si="1">D4*$AF4</f>
        <v>3.2</v>
      </c>
      <c r="AJ4" s="32">
        <f t="shared" si="1"/>
        <v>4</v>
      </c>
      <c r="AK4" s="32">
        <f t="shared" si="1"/>
        <v>3</v>
      </c>
      <c r="AL4" s="32">
        <f t="shared" si="1"/>
        <v>3</v>
      </c>
      <c r="AM4" s="32">
        <f t="shared" si="1"/>
        <v>4.3</v>
      </c>
      <c r="AN4" s="32">
        <f t="shared" si="1"/>
        <v>3.6</v>
      </c>
      <c r="AO4" s="32">
        <f t="shared" si="1"/>
        <v>10</v>
      </c>
      <c r="AP4" s="32">
        <f t="shared" si="1"/>
        <v>3.7</v>
      </c>
      <c r="AQ4" s="32">
        <f t="shared" si="1"/>
        <v>3.2</v>
      </c>
      <c r="AR4" s="32">
        <f t="shared" si="1"/>
        <v>3.7</v>
      </c>
      <c r="AS4" s="32">
        <f t="shared" si="1"/>
        <v>3.2</v>
      </c>
      <c r="AT4" s="32">
        <f t="shared" si="1"/>
        <v>30.5</v>
      </c>
      <c r="AU4" s="32">
        <f t="shared" si="1"/>
        <v>2.7</v>
      </c>
      <c r="AV4" s="32">
        <f t="shared" si="1"/>
        <v>2.2999999999999998</v>
      </c>
      <c r="AW4" s="32">
        <f t="shared" si="1"/>
        <v>7.3</v>
      </c>
      <c r="AX4" s="32">
        <f t="shared" si="1"/>
        <v>15.8</v>
      </c>
      <c r="AY4" s="32">
        <f t="shared" si="1"/>
        <v>30.6</v>
      </c>
      <c r="AZ4" s="32">
        <f t="shared" si="1"/>
        <v>17.8</v>
      </c>
      <c r="BA4" s="32">
        <f t="shared" si="1"/>
        <v>115.7</v>
      </c>
      <c r="BB4" s="32">
        <f>Y4*$AF4</f>
        <v>0</v>
      </c>
      <c r="BC4" s="32"/>
      <c r="BD4" s="32"/>
      <c r="BE4" s="32"/>
      <c r="BF4" s="32"/>
      <c r="BG4" s="55"/>
      <c r="BH4" s="53"/>
      <c r="BI4" s="57"/>
      <c r="BJ4" s="91">
        <f>AI4</f>
        <v>3.2</v>
      </c>
      <c r="BK4" s="31">
        <f t="shared" ref="BK4:CC4" si="2">AJ4</f>
        <v>4</v>
      </c>
      <c r="BL4" s="31">
        <f t="shared" si="2"/>
        <v>3</v>
      </c>
      <c r="BM4" s="31">
        <f t="shared" si="2"/>
        <v>3</v>
      </c>
      <c r="BN4" s="31">
        <f t="shared" si="2"/>
        <v>4.3</v>
      </c>
      <c r="BO4" s="31">
        <f t="shared" si="2"/>
        <v>3.6</v>
      </c>
      <c r="BP4" s="31">
        <f t="shared" si="2"/>
        <v>10</v>
      </c>
      <c r="BQ4" s="31">
        <f t="shared" si="2"/>
        <v>3.7</v>
      </c>
      <c r="BR4" s="31">
        <f t="shared" si="2"/>
        <v>3.2</v>
      </c>
      <c r="BS4" s="31">
        <f t="shared" si="2"/>
        <v>3.7</v>
      </c>
      <c r="BT4" s="31">
        <f t="shared" si="2"/>
        <v>3.2</v>
      </c>
      <c r="BU4" s="31">
        <f t="shared" si="2"/>
        <v>30.5</v>
      </c>
      <c r="BV4" s="31">
        <f t="shared" si="2"/>
        <v>2.7</v>
      </c>
      <c r="BW4" s="31">
        <f t="shared" si="2"/>
        <v>2.2999999999999998</v>
      </c>
      <c r="BX4" s="31">
        <f t="shared" si="2"/>
        <v>7.3</v>
      </c>
      <c r="BY4" s="31">
        <f t="shared" si="2"/>
        <v>15.8</v>
      </c>
      <c r="BZ4" s="31">
        <f t="shared" si="2"/>
        <v>30.6</v>
      </c>
      <c r="CA4" s="31">
        <f t="shared" si="2"/>
        <v>17.8</v>
      </c>
      <c r="CB4" s="31">
        <f t="shared" si="2"/>
        <v>115.7</v>
      </c>
      <c r="CC4" s="31">
        <f t="shared" si="2"/>
        <v>0</v>
      </c>
      <c r="CD4" s="53"/>
      <c r="CE4" s="53"/>
      <c r="CF4" s="53"/>
      <c r="CG4" s="53"/>
      <c r="CH4" s="57"/>
      <c r="CI4" s="57"/>
      <c r="CK4"/>
      <c r="CL4"/>
      <c r="CM4"/>
      <c r="CN4"/>
      <c r="CO4"/>
      <c r="CP4"/>
      <c r="CQ4"/>
      <c r="CR4"/>
      <c r="CS4"/>
      <c r="CT4"/>
      <c r="CU4"/>
    </row>
    <row r="5" spans="1:99" s="2" customFormat="1" ht="21" customHeight="1" x14ac:dyDescent="0.25">
      <c r="A5" s="84" t="s">
        <v>15</v>
      </c>
      <c r="B5" s="141" t="s">
        <v>84</v>
      </c>
      <c r="C5" s="22">
        <v>1</v>
      </c>
      <c r="D5" s="160">
        <v>3.5</v>
      </c>
      <c r="E5" s="160">
        <v>4.4000000000000004</v>
      </c>
      <c r="F5" s="160">
        <v>2.7</v>
      </c>
      <c r="G5" s="160">
        <v>3.5</v>
      </c>
      <c r="H5" s="160">
        <v>3.9</v>
      </c>
      <c r="I5" s="160">
        <v>3.1</v>
      </c>
      <c r="J5" s="160">
        <v>10.199999999999999</v>
      </c>
      <c r="K5" s="160">
        <v>3.5</v>
      </c>
      <c r="L5" s="160">
        <v>2.9</v>
      </c>
      <c r="M5" s="160">
        <v>3.5</v>
      </c>
      <c r="N5" s="160">
        <v>2.9</v>
      </c>
      <c r="O5" s="153">
        <v>30.1</v>
      </c>
      <c r="P5" s="153">
        <v>2.9</v>
      </c>
      <c r="Q5" s="153">
        <v>2.6</v>
      </c>
      <c r="R5" s="153">
        <v>7.9</v>
      </c>
      <c r="S5" s="153">
        <v>16.100000000000001</v>
      </c>
      <c r="T5" s="153">
        <v>34</v>
      </c>
      <c r="U5" s="153">
        <v>16.7</v>
      </c>
      <c r="V5" s="153">
        <v>112.6</v>
      </c>
      <c r="W5" s="153">
        <v>39.4</v>
      </c>
      <c r="X5" s="153">
        <v>36.6</v>
      </c>
      <c r="Y5" s="153"/>
      <c r="Z5" s="16">
        <f t="shared" ref="Z5:Z14" si="3">IF(AG5=0,"",AVERAGE(AI5:BB5))</f>
        <v>3.5783982130791715E-3</v>
      </c>
      <c r="AA5" s="19">
        <f t="shared" ref="AA5:AA14" si="4">IF(AG5&lt;2,"",STDEV(AI5:BB5)/SQRT(COUNT(AI5:BB5))*TINV(0.1,COUNT(AI5:BB5)-1))</f>
        <v>3.6887623990853685E-2</v>
      </c>
      <c r="AB5" s="17">
        <f t="shared" ref="AB5:AB14" si="5">IF(AG5=0,"",1-(FREQUENCY(AI5:BB5,AB$3)+FREQUENCY(AI5:BB5,-AB$3))/COUNT(AI5:BB5))</f>
        <v>0</v>
      </c>
      <c r="AC5" s="18">
        <f t="shared" ref="AC5:AC14" si="6">IF(AG5=0,"",AVERAGE(BJ5:CC5))</f>
        <v>-3.1578947368421574E-2</v>
      </c>
      <c r="AD5" s="20">
        <f t="shared" ref="AD5:AD14" si="7">IF(AG5&lt;2,"",STDEV(BJ5:CC5)/SQRT(COUNT(BJ5:CC5))*TINV(0.1,COUNT(BJ5:CC5)-1))</f>
        <v>0.46318688231460348</v>
      </c>
      <c r="AE5" s="17">
        <f t="shared" ref="AE5:AE14" si="8">IF(AG5=0,"",1-(FREQUENCY(BJ5:CC5,AB$3*AF$3)+FREQUENCY(BJ5:CC5,-AB$3*AF$3))/COUNT(BJ5:CC5))</f>
        <v>0</v>
      </c>
      <c r="AF5" s="96">
        <f t="shared" si="0"/>
        <v>1</v>
      </c>
      <c r="AG5" s="97">
        <f t="shared" ref="AG5:AG14" si="9">COUNT(D5:Y5)</f>
        <v>21</v>
      </c>
      <c r="AH5" s="53" t="str">
        <f t="shared" ref="AH5:AH14" si="10">IF(A5="","",A5)</f>
        <v>Tid 1</v>
      </c>
      <c r="AI5" s="86">
        <f t="shared" ref="AI5:AI14" si="11">IF(D5*D$4=0,"",D5*$AF5/AI$4-1)</f>
        <v>9.375E-2</v>
      </c>
      <c r="AJ5" s="5">
        <f t="shared" ref="AJ5:AJ14" si="12">IF(E5*E$4=0,"",E5*$AF5/AJ$4-1)</f>
        <v>0.10000000000000009</v>
      </c>
      <c r="AK5" s="5">
        <f t="shared" ref="AK5:AK14" si="13">IF(F5*F$4=0,"",F5*$AF5/AK$4-1)</f>
        <v>-9.9999999999999978E-2</v>
      </c>
      <c r="AL5" s="5">
        <f t="shared" ref="AL5:AL14" si="14">IF(G5*G$4=0,"",G5*$AF5/AL$4-1)</f>
        <v>0.16666666666666674</v>
      </c>
      <c r="AM5" s="5">
        <f t="shared" ref="AM5:AM14" si="15">IF(H5*H$4=0,"",H5*$AF5/AM$4-1)</f>
        <v>-9.3023255813953432E-2</v>
      </c>
      <c r="AN5" s="5">
        <f t="shared" ref="AN5:AN14" si="16">IF(I5*I$4=0,"",I5*$AF5/AN$4-1)</f>
        <v>-0.13888888888888884</v>
      </c>
      <c r="AO5" s="5">
        <f t="shared" ref="AO5:AO14" si="17">IF(J5*J$4=0,"",J5*$AF5/AO$4-1)</f>
        <v>2.0000000000000018E-2</v>
      </c>
      <c r="AP5" s="5">
        <f t="shared" ref="AP5:AP14" si="18">IF(K5*K$4=0,"",K5*$AF5/AP$4-1)</f>
        <v>-5.4054054054054057E-2</v>
      </c>
      <c r="AQ5" s="5">
        <f t="shared" ref="AQ5:AQ14" si="19">IF(L5*L$4=0,"",L5*$AF5/AQ$4-1)</f>
        <v>-9.3750000000000111E-2</v>
      </c>
      <c r="AR5" s="5">
        <f t="shared" ref="AR5:AR14" si="20">IF(M5*M$4=0,"",M5*$AF5/AR$4-1)</f>
        <v>-5.4054054054054057E-2</v>
      </c>
      <c r="AS5" s="5">
        <f t="shared" ref="AS5:AS14" si="21">IF(N5*N$4=0,"",N5*$AF5/AS$4-1)</f>
        <v>-9.3750000000000111E-2</v>
      </c>
      <c r="AT5" s="5">
        <f t="shared" ref="AT5:AT14" si="22">IF(O5*O$4=0,"",O5*$AF5/AT$4-1)</f>
        <v>-1.3114754098360604E-2</v>
      </c>
      <c r="AU5" s="5">
        <f t="shared" ref="AU5:AU14" si="23">IF(P5*P$4=0,"",P5*$AF5/AU$4-1)</f>
        <v>7.4074074074073959E-2</v>
      </c>
      <c r="AV5" s="5">
        <f t="shared" ref="AV5:AV14" si="24">IF(Q5*Q$4=0,"",Q5*$AF5/AV$4-1)</f>
        <v>0.13043478260869579</v>
      </c>
      <c r="AW5" s="5">
        <f t="shared" ref="AW5:AW14" si="25">IF(R5*R$4=0,"",R5*$AF5/AW$4-1)</f>
        <v>8.2191780821917915E-2</v>
      </c>
      <c r="AX5" s="5">
        <f t="shared" ref="AX5:AX14" si="26">IF(S5*S$4=0,"",S5*$AF5/AX$4-1)</f>
        <v>1.8987341772152E-2</v>
      </c>
      <c r="AY5" s="5">
        <f t="shared" ref="AY5:AY14" si="27">IF(T5*T$4=0,"",T5*$AF5/AY$4-1)</f>
        <v>0.11111111111111116</v>
      </c>
      <c r="AZ5" s="5">
        <f t="shared" ref="AZ5:AZ14" si="28">IF(U5*U$4=0,"",U5*$AF5/AZ$4-1)</f>
        <v>-6.1797752808988804E-2</v>
      </c>
      <c r="BA5" s="5">
        <f t="shared" ref="BA5:BA14" si="29">IF(V5*V$4=0,"",V5*$AF5/BA$4-1)</f>
        <v>-2.6793431287813418E-2</v>
      </c>
      <c r="BB5" s="5" t="str">
        <f t="shared" ref="BB5:BB14" si="30">IF(Y5*Y$4=0,"",Y5*$AF5/BB$4-1)</f>
        <v/>
      </c>
      <c r="BC5" s="3">
        <f t="shared" ref="BC5:BC14" si="31">IF(AG5=0,"",AB$3)</f>
        <v>0.46300000000000002</v>
      </c>
      <c r="BD5" s="3">
        <f t="shared" ref="BD5:BD14" si="32">IF(AG5=0,"",Z$3)</f>
        <v>0.36899999999999999</v>
      </c>
      <c r="BE5" s="3">
        <f t="shared" ref="BE5:BE14" si="33">IF(AG5=0,"",-BD5)</f>
        <v>-0.36899999999999999</v>
      </c>
      <c r="BF5" s="3">
        <f t="shared" ref="BF5:BF14" si="34">IF(AG5=0,"",-BC5)</f>
        <v>-0.46300000000000002</v>
      </c>
      <c r="BG5" s="56">
        <f t="shared" ref="BG5:BG14" si="35">IF(AG5=0,"",AVERAGE(AI5:BB5))</f>
        <v>3.5783982130791715E-3</v>
      </c>
      <c r="BH5" s="56">
        <f t="shared" ref="BH5:BH14" si="36">IF(AG5&lt;2,"",STDEV(AI5:BB5)/SQRT(AG5)*TINV(0.05,AG5-1))</f>
        <v>4.2207488003762603E-2</v>
      </c>
      <c r="BI5" s="58">
        <f t="shared" ref="BI5:BI14" si="37">IF(CI5="","",-CI5)</f>
        <v>-0.52998682657471397</v>
      </c>
      <c r="BJ5" s="92">
        <f t="shared" ref="BJ5:BJ14" si="38">IF(D5*D$4=0,"",D5*$AF5-AI$4)</f>
        <v>0.29999999999999982</v>
      </c>
      <c r="BK5" s="4">
        <f t="shared" ref="BK5:BK14" si="39">IF(E5*E$4=0,"",E5*$AF5-AJ$4)</f>
        <v>0.40000000000000036</v>
      </c>
      <c r="BL5" s="4">
        <f t="shared" ref="BL5:BL14" si="40">IF(F5*F$4=0,"",F5*$AF5-AK$4)</f>
        <v>-0.29999999999999982</v>
      </c>
      <c r="BM5" s="4">
        <f t="shared" ref="BM5:BM14" si="41">IF(G5*G$4=0,"",G5*$AF5-AL$4)</f>
        <v>0.5</v>
      </c>
      <c r="BN5" s="4">
        <f t="shared" ref="BN5:BN14" si="42">IF(H5*H$4=0,"",H5*$AF5-AM$4)</f>
        <v>-0.39999999999999991</v>
      </c>
      <c r="BO5" s="4">
        <f t="shared" ref="BO5:BO14" si="43">IF(I5*I$4=0,"",I5*$AF5-AN$4)</f>
        <v>-0.5</v>
      </c>
      <c r="BP5" s="4">
        <f t="shared" ref="BP5:BP14" si="44">IF(J5*J$4=0,"",J5*$AF5-AO$4)</f>
        <v>0.19999999999999929</v>
      </c>
      <c r="BQ5" s="4">
        <f t="shared" ref="BQ5:BQ14" si="45">IF(K5*K$4=0,"",K5*$AF5-AP$4)</f>
        <v>-0.20000000000000018</v>
      </c>
      <c r="BR5" s="4">
        <f t="shared" ref="BR5:BR14" si="46">IF(L5*L$4=0,"",L5*$AF5-AQ$4)</f>
        <v>-0.30000000000000027</v>
      </c>
      <c r="BS5" s="4">
        <f t="shared" ref="BS5:BS14" si="47">IF(M5*M$4=0,"",M5*$AF5-AR$4)</f>
        <v>-0.20000000000000018</v>
      </c>
      <c r="BT5" s="4">
        <f t="shared" ref="BT5:BT14" si="48">IF(N5*N$4=0,"",N5*$AF5-AS$4)</f>
        <v>-0.30000000000000027</v>
      </c>
      <c r="BU5" s="4">
        <f t="shared" ref="BU5:BU14" si="49">IF(O5*O$4=0,"",O5*$AF5-AT$4)</f>
        <v>-0.39999999999999858</v>
      </c>
      <c r="BV5" s="4">
        <f t="shared" ref="BV5:BV14" si="50">IF(P5*P$4=0,"",P5*$AF5-AU$4)</f>
        <v>0.19999999999999973</v>
      </c>
      <c r="BW5" s="4">
        <f t="shared" ref="BW5:BW14" si="51">IF(Q5*Q$4=0,"",Q5*$AF5-AV$4)</f>
        <v>0.30000000000000027</v>
      </c>
      <c r="BX5" s="4">
        <f t="shared" ref="BX5:BX14" si="52">IF(R5*R$4=0,"",R5*$AF5-AW$4)</f>
        <v>0.60000000000000053</v>
      </c>
      <c r="BY5" s="4">
        <f t="shared" ref="BY5:BY14" si="53">IF(S5*S$4=0,"",S5*$AF5-AX$4)</f>
        <v>0.30000000000000071</v>
      </c>
      <c r="BZ5" s="4">
        <f t="shared" ref="BZ5:BZ14" si="54">IF(T5*T$4=0,"",T5*$AF5-AY$4)</f>
        <v>3.3999999999999986</v>
      </c>
      <c r="CA5" s="4">
        <f t="shared" ref="CA5:CA14" si="55">IF(U5*U$4=0,"",U5*$AF5-AZ$4)</f>
        <v>-1.1000000000000014</v>
      </c>
      <c r="CB5" s="4">
        <f t="shared" ref="CB5:CB14" si="56">IF(V5*V$4=0,"",V5*$AF5-BA$4)</f>
        <v>-3.1000000000000085</v>
      </c>
      <c r="CC5" s="4" t="str">
        <f t="shared" ref="CC5:CC14" si="57">IF(Y5*Y$4=0,"",Y5*$AF5-BB$4)</f>
        <v/>
      </c>
      <c r="CD5" s="93">
        <f t="shared" ref="CD5:CD14" si="58">IF(AG5=0,"",AE$3)</f>
        <v>7.5535142857142876</v>
      </c>
      <c r="CE5" s="93">
        <f t="shared" ref="CE5:CE14" si="59">IF(AG5=0,"",AC$3)</f>
        <v>6.019971428571429</v>
      </c>
      <c r="CF5" s="93">
        <f t="shared" ref="CF5:CF14" si="60">IF(AG5=0,"",-CE5)</f>
        <v>-6.019971428571429</v>
      </c>
      <c r="CG5" s="93">
        <f t="shared" ref="CG5:CG14" si="61">IF(AG5=0,"",-CD5)</f>
        <v>-7.5535142857142876</v>
      </c>
      <c r="CH5" s="59">
        <f t="shared" ref="CH5:CH14" si="62">IF(AG5=0,"",AVERAGE(BJ5:CC5))</f>
        <v>-3.1578947368421574E-2</v>
      </c>
      <c r="CI5" s="58">
        <f t="shared" ref="CI5:CI14" si="63">IF(AG5&lt;2,"",STDEV(BJ5:CC5)/SQRT(AG5)*TINV(0.05,AG5-1))</f>
        <v>0.52998682657471397</v>
      </c>
      <c r="CK5"/>
      <c r="CL5"/>
      <c r="CM5"/>
      <c r="CN5"/>
      <c r="CO5"/>
      <c r="CP5"/>
      <c r="CQ5"/>
      <c r="CR5"/>
      <c r="CS5"/>
      <c r="CT5"/>
      <c r="CU5"/>
    </row>
    <row r="6" spans="1:99" s="2" customFormat="1" ht="24.75" customHeight="1" x14ac:dyDescent="0.25">
      <c r="A6" s="84" t="s">
        <v>16</v>
      </c>
      <c r="B6" s="141" t="s">
        <v>85</v>
      </c>
      <c r="C6" s="22">
        <v>1</v>
      </c>
      <c r="D6" s="160">
        <v>3.9</v>
      </c>
      <c r="E6" s="160">
        <v>4.9000000000000004</v>
      </c>
      <c r="F6" s="160">
        <v>2.9</v>
      </c>
      <c r="G6" s="160">
        <v>3.7</v>
      </c>
      <c r="H6" s="161">
        <v>4</v>
      </c>
      <c r="I6" s="160">
        <v>3.4</v>
      </c>
      <c r="J6" s="160">
        <v>9.8000000000000007</v>
      </c>
      <c r="K6" s="160">
        <v>4.0999999999999996</v>
      </c>
      <c r="L6" s="160">
        <v>3.2</v>
      </c>
      <c r="M6" s="160">
        <v>4.0999999999999996</v>
      </c>
      <c r="N6" s="160">
        <v>3.2</v>
      </c>
      <c r="O6" s="164">
        <v>30.8</v>
      </c>
      <c r="P6" s="153">
        <v>3.3</v>
      </c>
      <c r="Q6" s="153">
        <v>2.5</v>
      </c>
      <c r="R6" s="153">
        <v>7.6</v>
      </c>
      <c r="S6" s="153">
        <v>15.7</v>
      </c>
      <c r="T6" s="153">
        <v>29.5</v>
      </c>
      <c r="U6" s="153">
        <v>17</v>
      </c>
      <c r="V6" s="153">
        <v>117.4</v>
      </c>
      <c r="W6" s="153">
        <v>40.299999999999997</v>
      </c>
      <c r="X6" s="153">
        <v>35.1</v>
      </c>
      <c r="Y6" s="153"/>
      <c r="Z6" s="16">
        <f t="shared" si="3"/>
        <v>5.2748760219776279E-2</v>
      </c>
      <c r="AA6" s="19">
        <f t="shared" si="4"/>
        <v>4.1427000750231278E-2</v>
      </c>
      <c r="AB6" s="17">
        <f t="shared" si="5"/>
        <v>0</v>
      </c>
      <c r="AC6" s="18">
        <f t="shared" si="6"/>
        <v>0.1789473684210526</v>
      </c>
      <c r="AD6" s="20">
        <f t="shared" si="7"/>
        <v>0.24829037522157027</v>
      </c>
      <c r="AE6" s="17">
        <f t="shared" si="8"/>
        <v>0</v>
      </c>
      <c r="AF6" s="96">
        <f t="shared" si="0"/>
        <v>1</v>
      </c>
      <c r="AG6" s="97">
        <f t="shared" si="9"/>
        <v>21</v>
      </c>
      <c r="AH6" s="53" t="str">
        <f t="shared" si="10"/>
        <v>Tid 2</v>
      </c>
      <c r="AI6" s="86">
        <f t="shared" si="11"/>
        <v>0.21875</v>
      </c>
      <c r="AJ6" s="5">
        <f t="shared" si="12"/>
        <v>0.22500000000000009</v>
      </c>
      <c r="AK6" s="5">
        <f t="shared" si="13"/>
        <v>-3.3333333333333326E-2</v>
      </c>
      <c r="AL6" s="5">
        <f t="shared" si="14"/>
        <v>0.23333333333333339</v>
      </c>
      <c r="AM6" s="5">
        <f t="shared" si="15"/>
        <v>-6.9767441860465129E-2</v>
      </c>
      <c r="AN6" s="5">
        <f t="shared" si="16"/>
        <v>-5.555555555555558E-2</v>
      </c>
      <c r="AO6" s="5">
        <f t="shared" si="17"/>
        <v>-1.9999999999999907E-2</v>
      </c>
      <c r="AP6" s="5">
        <f t="shared" si="18"/>
        <v>0.10810810810810789</v>
      </c>
      <c r="AQ6" s="5">
        <f t="shared" si="19"/>
        <v>0</v>
      </c>
      <c r="AR6" s="5">
        <f t="shared" si="20"/>
        <v>0.10810810810810789</v>
      </c>
      <c r="AS6" s="5">
        <f t="shared" si="21"/>
        <v>0</v>
      </c>
      <c r="AT6" s="5">
        <f t="shared" si="22"/>
        <v>9.8360655737705915E-3</v>
      </c>
      <c r="AU6" s="5">
        <f t="shared" si="23"/>
        <v>0.2222222222222221</v>
      </c>
      <c r="AV6" s="5">
        <f t="shared" si="24"/>
        <v>8.6956521739130599E-2</v>
      </c>
      <c r="AW6" s="5">
        <f t="shared" si="25"/>
        <v>4.1095890410958846E-2</v>
      </c>
      <c r="AX6" s="5">
        <f t="shared" si="26"/>
        <v>-6.3291139240507777E-3</v>
      </c>
      <c r="AY6" s="5">
        <f t="shared" si="27"/>
        <v>-3.5947712418300748E-2</v>
      </c>
      <c r="AZ6" s="5">
        <f t="shared" si="28"/>
        <v>-4.49438202247191E-2</v>
      </c>
      <c r="BA6" s="5">
        <f t="shared" si="29"/>
        <v>1.4693171996542853E-2</v>
      </c>
      <c r="BB6" s="5" t="str">
        <f t="shared" si="30"/>
        <v/>
      </c>
      <c r="BC6" s="3">
        <f t="shared" si="31"/>
        <v>0.46300000000000002</v>
      </c>
      <c r="BD6" s="3">
        <f t="shared" si="32"/>
        <v>0.36899999999999999</v>
      </c>
      <c r="BE6" s="3">
        <f t="shared" si="33"/>
        <v>-0.36899999999999999</v>
      </c>
      <c r="BF6" s="3">
        <f t="shared" si="34"/>
        <v>-0.46300000000000002</v>
      </c>
      <c r="BG6" s="56">
        <f t="shared" si="35"/>
        <v>5.2748760219776279E-2</v>
      </c>
      <c r="BH6" s="56">
        <f t="shared" si="36"/>
        <v>4.7401525173613797E-2</v>
      </c>
      <c r="BI6" s="58">
        <f t="shared" si="37"/>
        <v>-0.28409834789610189</v>
      </c>
      <c r="BJ6" s="92">
        <f t="shared" si="38"/>
        <v>0.69999999999999973</v>
      </c>
      <c r="BK6" s="4">
        <f t="shared" si="39"/>
        <v>0.90000000000000036</v>
      </c>
      <c r="BL6" s="4">
        <f t="shared" si="40"/>
        <v>-0.10000000000000009</v>
      </c>
      <c r="BM6" s="4">
        <f t="shared" si="41"/>
        <v>0.70000000000000018</v>
      </c>
      <c r="BN6" s="4">
        <f t="shared" si="42"/>
        <v>-0.29999999999999982</v>
      </c>
      <c r="BO6" s="4">
        <f t="shared" si="43"/>
        <v>-0.20000000000000018</v>
      </c>
      <c r="BP6" s="4">
        <f t="shared" si="44"/>
        <v>-0.19999999999999929</v>
      </c>
      <c r="BQ6" s="4">
        <f t="shared" si="45"/>
        <v>0.39999999999999947</v>
      </c>
      <c r="BR6" s="4">
        <f t="shared" si="46"/>
        <v>0</v>
      </c>
      <c r="BS6" s="4">
        <f t="shared" si="47"/>
        <v>0.39999999999999947</v>
      </c>
      <c r="BT6" s="4">
        <f t="shared" si="48"/>
        <v>0</v>
      </c>
      <c r="BU6" s="4">
        <f t="shared" si="49"/>
        <v>0.30000000000000071</v>
      </c>
      <c r="BV6" s="4">
        <f t="shared" si="50"/>
        <v>0.59999999999999964</v>
      </c>
      <c r="BW6" s="4">
        <f t="shared" si="51"/>
        <v>0.20000000000000018</v>
      </c>
      <c r="BX6" s="4">
        <f t="shared" si="52"/>
        <v>0.29999999999999982</v>
      </c>
      <c r="BY6" s="4">
        <f t="shared" si="53"/>
        <v>-0.10000000000000142</v>
      </c>
      <c r="BZ6" s="4">
        <f t="shared" si="54"/>
        <v>-1.1000000000000014</v>
      </c>
      <c r="CA6" s="4">
        <f t="shared" si="55"/>
        <v>-0.80000000000000071</v>
      </c>
      <c r="CB6" s="4">
        <f t="shared" si="56"/>
        <v>1.7000000000000028</v>
      </c>
      <c r="CC6" s="4" t="str">
        <f t="shared" si="57"/>
        <v/>
      </c>
      <c r="CD6" s="93">
        <f t="shared" si="58"/>
        <v>7.5535142857142876</v>
      </c>
      <c r="CE6" s="93">
        <f t="shared" si="59"/>
        <v>6.019971428571429</v>
      </c>
      <c r="CF6" s="93">
        <f t="shared" si="60"/>
        <v>-6.019971428571429</v>
      </c>
      <c r="CG6" s="93">
        <f t="shared" si="61"/>
        <v>-7.5535142857142876</v>
      </c>
      <c r="CH6" s="59">
        <f t="shared" si="62"/>
        <v>0.1789473684210526</v>
      </c>
      <c r="CI6" s="58">
        <f t="shared" si="63"/>
        <v>0.28409834789610189</v>
      </c>
      <c r="CJ6" s="15"/>
      <c r="CK6"/>
      <c r="CL6"/>
      <c r="CM6"/>
      <c r="CN6"/>
      <c r="CO6"/>
      <c r="CP6"/>
      <c r="CQ6"/>
      <c r="CR6"/>
      <c r="CS6"/>
      <c r="CT6"/>
      <c r="CU6"/>
    </row>
    <row r="7" spans="1:99" s="2" customFormat="1" ht="24" customHeight="1" x14ac:dyDescent="0.25">
      <c r="A7" s="84" t="s">
        <v>17</v>
      </c>
      <c r="B7" s="141" t="s">
        <v>79</v>
      </c>
      <c r="C7" s="22">
        <v>1</v>
      </c>
      <c r="D7" s="160">
        <v>3.7</v>
      </c>
      <c r="E7" s="161">
        <v>4.5</v>
      </c>
      <c r="F7" s="161">
        <v>2.6</v>
      </c>
      <c r="G7" s="161">
        <v>3.4</v>
      </c>
      <c r="H7" s="160">
        <v>3.7</v>
      </c>
      <c r="I7" s="160">
        <v>3.3</v>
      </c>
      <c r="J7" s="160">
        <v>10.199999999999999</v>
      </c>
      <c r="K7" s="160">
        <v>3.9</v>
      </c>
      <c r="L7" s="160">
        <v>3.2</v>
      </c>
      <c r="M7" s="160">
        <v>3.9</v>
      </c>
      <c r="N7" s="160">
        <v>3.2</v>
      </c>
      <c r="O7" s="153">
        <v>31.2</v>
      </c>
      <c r="P7" s="153">
        <v>2.7</v>
      </c>
      <c r="Q7" s="153">
        <v>2.2999999999999998</v>
      </c>
      <c r="R7" s="153">
        <v>7.7</v>
      </c>
      <c r="S7" s="153">
        <v>16.8</v>
      </c>
      <c r="T7" s="153">
        <v>31.4</v>
      </c>
      <c r="U7" s="153">
        <v>17.600000000000001</v>
      </c>
      <c r="V7" s="153">
        <v>119.6</v>
      </c>
      <c r="W7" s="153">
        <v>39.6</v>
      </c>
      <c r="X7" s="153">
        <v>39.1</v>
      </c>
      <c r="Y7" s="153"/>
      <c r="Z7" s="16">
        <f t="shared" si="3"/>
        <v>1.9796951130339975E-2</v>
      </c>
      <c r="AA7" s="19">
        <f t="shared" si="4"/>
        <v>3.1139703651266712E-2</v>
      </c>
      <c r="AB7" s="17">
        <f t="shared" si="5"/>
        <v>0</v>
      </c>
      <c r="AC7" s="18">
        <f t="shared" si="6"/>
        <v>0.38421052631578884</v>
      </c>
      <c r="AD7" s="20">
        <f t="shared" si="7"/>
        <v>0.37653502144586148</v>
      </c>
      <c r="AE7" s="17">
        <f t="shared" si="8"/>
        <v>0</v>
      </c>
      <c r="AF7" s="96">
        <f t="shared" si="0"/>
        <v>1</v>
      </c>
      <c r="AG7" s="97">
        <f t="shared" si="9"/>
        <v>21</v>
      </c>
      <c r="AH7" s="53" t="str">
        <f t="shared" si="10"/>
        <v>Tid 3</v>
      </c>
      <c r="AI7" s="86">
        <f t="shared" si="11"/>
        <v>0.15625</v>
      </c>
      <c r="AJ7" s="5">
        <f t="shared" si="12"/>
        <v>0.125</v>
      </c>
      <c r="AK7" s="5">
        <f t="shared" si="13"/>
        <v>-0.1333333333333333</v>
      </c>
      <c r="AL7" s="5">
        <f t="shared" si="14"/>
        <v>0.1333333333333333</v>
      </c>
      <c r="AM7" s="5">
        <f t="shared" si="15"/>
        <v>-0.13953488372093015</v>
      </c>
      <c r="AN7" s="5">
        <f t="shared" si="16"/>
        <v>-8.333333333333337E-2</v>
      </c>
      <c r="AO7" s="5">
        <f t="shared" si="17"/>
        <v>2.0000000000000018E-2</v>
      </c>
      <c r="AP7" s="5">
        <f t="shared" si="18"/>
        <v>5.4054054054053946E-2</v>
      </c>
      <c r="AQ7" s="5">
        <f t="shared" si="19"/>
        <v>0</v>
      </c>
      <c r="AR7" s="5">
        <f t="shared" si="20"/>
        <v>5.4054054054053946E-2</v>
      </c>
      <c r="AS7" s="5">
        <f t="shared" si="21"/>
        <v>0</v>
      </c>
      <c r="AT7" s="5">
        <f t="shared" si="22"/>
        <v>2.2950819672131084E-2</v>
      </c>
      <c r="AU7" s="5">
        <f t="shared" si="23"/>
        <v>0</v>
      </c>
      <c r="AV7" s="5">
        <f t="shared" si="24"/>
        <v>0</v>
      </c>
      <c r="AW7" s="5">
        <f t="shared" si="25"/>
        <v>5.4794520547945202E-2</v>
      </c>
      <c r="AX7" s="5">
        <f t="shared" si="26"/>
        <v>6.3291139240506222E-2</v>
      </c>
      <c r="AY7" s="5">
        <f t="shared" si="27"/>
        <v>2.614379084967311E-2</v>
      </c>
      <c r="AZ7" s="5">
        <f t="shared" si="28"/>
        <v>-1.1235955056179692E-2</v>
      </c>
      <c r="BA7" s="5">
        <f t="shared" si="29"/>
        <v>3.3707865168539186E-2</v>
      </c>
      <c r="BB7" s="5" t="str">
        <f t="shared" si="30"/>
        <v/>
      </c>
      <c r="BC7" s="3">
        <f t="shared" si="31"/>
        <v>0.46300000000000002</v>
      </c>
      <c r="BD7" s="3">
        <f t="shared" si="32"/>
        <v>0.36899999999999999</v>
      </c>
      <c r="BE7" s="3">
        <f t="shared" si="33"/>
        <v>-0.36899999999999999</v>
      </c>
      <c r="BF7" s="3">
        <f t="shared" si="34"/>
        <v>-0.46300000000000002</v>
      </c>
      <c r="BG7" s="56">
        <f t="shared" si="35"/>
        <v>1.9796951130339975E-2</v>
      </c>
      <c r="BH7" s="56">
        <f t="shared" si="36"/>
        <v>3.5630613363101159E-2</v>
      </c>
      <c r="BI7" s="58">
        <f t="shared" si="37"/>
        <v>-0.43083819669744183</v>
      </c>
      <c r="BJ7" s="92">
        <f t="shared" si="38"/>
        <v>0.5</v>
      </c>
      <c r="BK7" s="4">
        <f t="shared" si="39"/>
        <v>0.5</v>
      </c>
      <c r="BL7" s="4">
        <f t="shared" si="40"/>
        <v>-0.39999999999999991</v>
      </c>
      <c r="BM7" s="4">
        <f t="shared" si="41"/>
        <v>0.39999999999999991</v>
      </c>
      <c r="BN7" s="4">
        <f t="shared" si="42"/>
        <v>-0.59999999999999964</v>
      </c>
      <c r="BO7" s="4">
        <f t="shared" si="43"/>
        <v>-0.30000000000000027</v>
      </c>
      <c r="BP7" s="4">
        <f t="shared" si="44"/>
        <v>0.19999999999999929</v>
      </c>
      <c r="BQ7" s="4">
        <f t="shared" si="45"/>
        <v>0.19999999999999973</v>
      </c>
      <c r="BR7" s="4">
        <f t="shared" si="46"/>
        <v>0</v>
      </c>
      <c r="BS7" s="4">
        <f t="shared" si="47"/>
        <v>0.19999999999999973</v>
      </c>
      <c r="BT7" s="4">
        <f t="shared" si="48"/>
        <v>0</v>
      </c>
      <c r="BU7" s="4">
        <f t="shared" si="49"/>
        <v>0.69999999999999929</v>
      </c>
      <c r="BV7" s="4">
        <f t="shared" si="50"/>
        <v>0</v>
      </c>
      <c r="BW7" s="4">
        <f t="shared" si="51"/>
        <v>0</v>
      </c>
      <c r="BX7" s="4">
        <f t="shared" si="52"/>
        <v>0.40000000000000036</v>
      </c>
      <c r="BY7" s="4">
        <f t="shared" si="53"/>
        <v>1</v>
      </c>
      <c r="BZ7" s="4">
        <f t="shared" si="54"/>
        <v>0.79999999999999716</v>
      </c>
      <c r="CA7" s="4">
        <f t="shared" si="55"/>
        <v>-0.19999999999999929</v>
      </c>
      <c r="CB7" s="4">
        <f t="shared" si="56"/>
        <v>3.8999999999999915</v>
      </c>
      <c r="CC7" s="4" t="str">
        <f t="shared" si="57"/>
        <v/>
      </c>
      <c r="CD7" s="93">
        <f t="shared" si="58"/>
        <v>7.5535142857142876</v>
      </c>
      <c r="CE7" s="93">
        <f t="shared" si="59"/>
        <v>6.019971428571429</v>
      </c>
      <c r="CF7" s="93">
        <f t="shared" si="60"/>
        <v>-6.019971428571429</v>
      </c>
      <c r="CG7" s="93">
        <f t="shared" si="61"/>
        <v>-7.5535142857142876</v>
      </c>
      <c r="CH7" s="59">
        <f t="shared" si="62"/>
        <v>0.38421052631578884</v>
      </c>
      <c r="CI7" s="58">
        <f t="shared" si="63"/>
        <v>0.43083819669744183</v>
      </c>
      <c r="CJ7" s="15"/>
      <c r="CO7"/>
      <c r="CP7"/>
      <c r="CQ7"/>
      <c r="CR7"/>
      <c r="CS7"/>
      <c r="CT7"/>
      <c r="CU7"/>
    </row>
    <row r="8" spans="1:99" s="2" customFormat="1" ht="24" customHeight="1" x14ac:dyDescent="0.25">
      <c r="A8" s="84" t="s">
        <v>18</v>
      </c>
      <c r="B8" s="141" t="s">
        <v>80</v>
      </c>
      <c r="C8" s="22">
        <v>1</v>
      </c>
      <c r="D8" s="160">
        <v>3.5</v>
      </c>
      <c r="E8" s="160">
        <v>4.4000000000000004</v>
      </c>
      <c r="F8" s="160">
        <v>2.8</v>
      </c>
      <c r="G8" s="160">
        <v>3.5</v>
      </c>
      <c r="H8" s="160">
        <v>3.8</v>
      </c>
      <c r="I8" s="160">
        <v>3.2</v>
      </c>
      <c r="J8" s="160">
        <v>9.9</v>
      </c>
      <c r="K8" s="160">
        <v>3.1</v>
      </c>
      <c r="L8" s="160">
        <v>2.7</v>
      </c>
      <c r="M8" s="160">
        <v>3.1</v>
      </c>
      <c r="N8" s="160">
        <v>2.7</v>
      </c>
      <c r="O8" s="153">
        <v>29.6</v>
      </c>
      <c r="P8" s="153">
        <v>2.7</v>
      </c>
      <c r="Q8" s="153">
        <v>2.1</v>
      </c>
      <c r="R8" s="153">
        <v>7.8</v>
      </c>
      <c r="S8" s="153">
        <v>15.7</v>
      </c>
      <c r="T8" s="153">
        <v>31.1</v>
      </c>
      <c r="U8" s="153">
        <v>18.399999999999999</v>
      </c>
      <c r="V8" s="153">
        <v>115.4</v>
      </c>
      <c r="W8" s="153">
        <v>39.299999999999997</v>
      </c>
      <c r="X8" s="153">
        <v>35.700000000000003</v>
      </c>
      <c r="Y8" s="153"/>
      <c r="Z8" s="16">
        <f t="shared" si="3"/>
        <v>-3.0911071850427657E-2</v>
      </c>
      <c r="AA8" s="19">
        <f t="shared" si="4"/>
        <v>3.9205337859271813E-2</v>
      </c>
      <c r="AB8" s="17">
        <f t="shared" si="5"/>
        <v>0</v>
      </c>
      <c r="AC8" s="18">
        <f t="shared" si="6"/>
        <v>-0.11052631578947363</v>
      </c>
      <c r="AD8" s="20">
        <f t="shared" si="7"/>
        <v>0.18177086588490479</v>
      </c>
      <c r="AE8" s="17">
        <f t="shared" si="8"/>
        <v>0</v>
      </c>
      <c r="AF8" s="96">
        <f t="shared" si="0"/>
        <v>1</v>
      </c>
      <c r="AG8" s="97">
        <f t="shared" si="9"/>
        <v>21</v>
      </c>
      <c r="AH8" s="53" t="str">
        <f t="shared" si="10"/>
        <v>Tid 4</v>
      </c>
      <c r="AI8" s="86">
        <f t="shared" si="11"/>
        <v>9.375E-2</v>
      </c>
      <c r="AJ8" s="5">
        <f t="shared" si="12"/>
        <v>0.10000000000000009</v>
      </c>
      <c r="AK8" s="5">
        <f t="shared" si="13"/>
        <v>-6.6666666666666763E-2</v>
      </c>
      <c r="AL8" s="5">
        <f t="shared" si="14"/>
        <v>0.16666666666666674</v>
      </c>
      <c r="AM8" s="5">
        <f t="shared" si="15"/>
        <v>-0.11627906976744184</v>
      </c>
      <c r="AN8" s="5">
        <f t="shared" si="16"/>
        <v>-0.11111111111111105</v>
      </c>
      <c r="AO8" s="5">
        <f t="shared" si="17"/>
        <v>-1.0000000000000009E-2</v>
      </c>
      <c r="AP8" s="5">
        <f t="shared" si="18"/>
        <v>-0.16216216216216217</v>
      </c>
      <c r="AQ8" s="5">
        <f t="shared" si="19"/>
        <v>-0.15625</v>
      </c>
      <c r="AR8" s="5">
        <f t="shared" si="20"/>
        <v>-0.16216216216216217</v>
      </c>
      <c r="AS8" s="5">
        <f t="shared" si="21"/>
        <v>-0.15625</v>
      </c>
      <c r="AT8" s="5">
        <f t="shared" si="22"/>
        <v>-2.9508196721311442E-2</v>
      </c>
      <c r="AU8" s="5">
        <f t="shared" si="23"/>
        <v>0</v>
      </c>
      <c r="AV8" s="5">
        <f t="shared" si="24"/>
        <v>-8.6956521739130377E-2</v>
      </c>
      <c r="AW8" s="5">
        <f t="shared" si="25"/>
        <v>6.8493150684931559E-2</v>
      </c>
      <c r="AX8" s="5">
        <f t="shared" si="26"/>
        <v>-6.3291139240507777E-3</v>
      </c>
      <c r="AY8" s="5">
        <f t="shared" si="27"/>
        <v>1.6339869281045694E-2</v>
      </c>
      <c r="AZ8" s="5">
        <f t="shared" si="28"/>
        <v>3.3707865168539186E-2</v>
      </c>
      <c r="BA8" s="5">
        <f t="shared" si="29"/>
        <v>-2.5929127052721768E-3</v>
      </c>
      <c r="BB8" s="5" t="str">
        <f t="shared" si="30"/>
        <v/>
      </c>
      <c r="BC8" s="3">
        <f t="shared" si="31"/>
        <v>0.46300000000000002</v>
      </c>
      <c r="BD8" s="3">
        <f t="shared" si="32"/>
        <v>0.36899999999999999</v>
      </c>
      <c r="BE8" s="3">
        <f t="shared" si="33"/>
        <v>-0.36899999999999999</v>
      </c>
      <c r="BF8" s="3">
        <f t="shared" si="34"/>
        <v>-0.46300000000000002</v>
      </c>
      <c r="BG8" s="56">
        <f t="shared" si="35"/>
        <v>-3.0911071850427657E-2</v>
      </c>
      <c r="BH8" s="56">
        <f t="shared" si="36"/>
        <v>4.4859458223413189E-2</v>
      </c>
      <c r="BI8" s="58">
        <f t="shared" si="37"/>
        <v>-0.20798551956539577</v>
      </c>
      <c r="BJ8" s="92">
        <f t="shared" si="38"/>
        <v>0.29999999999999982</v>
      </c>
      <c r="BK8" s="4">
        <f t="shared" si="39"/>
        <v>0.40000000000000036</v>
      </c>
      <c r="BL8" s="4">
        <f t="shared" si="40"/>
        <v>-0.20000000000000018</v>
      </c>
      <c r="BM8" s="4">
        <f t="shared" si="41"/>
        <v>0.5</v>
      </c>
      <c r="BN8" s="4">
        <f t="shared" si="42"/>
        <v>-0.5</v>
      </c>
      <c r="BO8" s="4">
        <f t="shared" si="43"/>
        <v>-0.39999999999999991</v>
      </c>
      <c r="BP8" s="4">
        <f t="shared" si="44"/>
        <v>-9.9999999999999645E-2</v>
      </c>
      <c r="BQ8" s="4">
        <f t="shared" si="45"/>
        <v>-0.60000000000000009</v>
      </c>
      <c r="BR8" s="4">
        <f t="shared" si="46"/>
        <v>-0.5</v>
      </c>
      <c r="BS8" s="4">
        <f t="shared" si="47"/>
        <v>-0.60000000000000009</v>
      </c>
      <c r="BT8" s="4">
        <f t="shared" si="48"/>
        <v>-0.5</v>
      </c>
      <c r="BU8" s="4">
        <f t="shared" si="49"/>
        <v>-0.89999999999999858</v>
      </c>
      <c r="BV8" s="4">
        <f t="shared" si="50"/>
        <v>0</v>
      </c>
      <c r="BW8" s="4">
        <f t="shared" si="51"/>
        <v>-0.19999999999999973</v>
      </c>
      <c r="BX8" s="4">
        <f t="shared" si="52"/>
        <v>0.5</v>
      </c>
      <c r="BY8" s="4">
        <f t="shared" si="53"/>
        <v>-0.10000000000000142</v>
      </c>
      <c r="BZ8" s="4">
        <f t="shared" si="54"/>
        <v>0.5</v>
      </c>
      <c r="CA8" s="4">
        <f t="shared" si="55"/>
        <v>0.59999999999999787</v>
      </c>
      <c r="CB8" s="4">
        <f t="shared" si="56"/>
        <v>-0.29999999999999716</v>
      </c>
      <c r="CC8" s="4" t="str">
        <f t="shared" si="57"/>
        <v/>
      </c>
      <c r="CD8" s="93">
        <f t="shared" si="58"/>
        <v>7.5535142857142876</v>
      </c>
      <c r="CE8" s="93">
        <f t="shared" si="59"/>
        <v>6.019971428571429</v>
      </c>
      <c r="CF8" s="93">
        <f t="shared" si="60"/>
        <v>-6.019971428571429</v>
      </c>
      <c r="CG8" s="93">
        <f t="shared" si="61"/>
        <v>-7.5535142857142876</v>
      </c>
      <c r="CH8" s="59">
        <f t="shared" si="62"/>
        <v>-0.11052631578947363</v>
      </c>
      <c r="CI8" s="58">
        <f t="shared" si="63"/>
        <v>0.20798551956539577</v>
      </c>
      <c r="CJ8" s="15"/>
      <c r="CO8"/>
      <c r="CP8"/>
      <c r="CQ8"/>
      <c r="CR8"/>
      <c r="CS8"/>
      <c r="CT8"/>
      <c r="CU8"/>
    </row>
    <row r="9" spans="1:99" s="2" customFormat="1" ht="24" customHeight="1" x14ac:dyDescent="0.25">
      <c r="A9" s="84" t="s">
        <v>96</v>
      </c>
      <c r="B9" s="141" t="s">
        <v>97</v>
      </c>
      <c r="C9" s="22">
        <v>1</v>
      </c>
      <c r="D9" s="160"/>
      <c r="E9" s="160">
        <v>4.3</v>
      </c>
      <c r="F9" s="160">
        <v>2.6</v>
      </c>
      <c r="G9" s="160">
        <v>3.4</v>
      </c>
      <c r="H9" s="160"/>
      <c r="I9" s="160"/>
      <c r="J9" s="160">
        <v>10.199999999999999</v>
      </c>
      <c r="K9" s="160">
        <v>3.1</v>
      </c>
      <c r="L9" s="160">
        <v>2.6</v>
      </c>
      <c r="M9" s="160">
        <v>3.1</v>
      </c>
      <c r="N9" s="160">
        <v>2.6</v>
      </c>
      <c r="O9" s="153">
        <v>29.4</v>
      </c>
      <c r="P9" s="153">
        <v>3</v>
      </c>
      <c r="Q9" s="153">
        <v>2.5</v>
      </c>
      <c r="R9" s="153">
        <v>7.8</v>
      </c>
      <c r="S9" s="153">
        <v>17.5</v>
      </c>
      <c r="T9" s="153">
        <v>33.700000000000003</v>
      </c>
      <c r="U9" s="153">
        <v>18.2</v>
      </c>
      <c r="V9" s="153">
        <v>113.1</v>
      </c>
      <c r="W9" s="153">
        <v>41.3</v>
      </c>
      <c r="X9" s="153">
        <v>37.5</v>
      </c>
      <c r="Y9" s="153"/>
      <c r="Z9" s="16">
        <f t="shared" si="3"/>
        <v>-1.030793676926868E-2</v>
      </c>
      <c r="AA9" s="19">
        <f t="shared" si="4"/>
        <v>5.2045114170740224E-2</v>
      </c>
      <c r="AB9" s="17">
        <f t="shared" si="5"/>
        <v>0</v>
      </c>
      <c r="AC9" s="18">
        <f t="shared" si="6"/>
        <v>3.7499999999999256E-2</v>
      </c>
      <c r="AD9" s="20">
        <f t="shared" si="7"/>
        <v>0.54124394689006894</v>
      </c>
      <c r="AE9" s="17">
        <f t="shared" si="8"/>
        <v>0</v>
      </c>
      <c r="AF9" s="96">
        <f t="shared" si="0"/>
        <v>1</v>
      </c>
      <c r="AG9" s="97">
        <f t="shared" si="9"/>
        <v>18</v>
      </c>
      <c r="AH9" s="53" t="str">
        <f t="shared" si="10"/>
        <v>Tid 5</v>
      </c>
      <c r="AI9" s="86" t="str">
        <f t="shared" si="11"/>
        <v/>
      </c>
      <c r="AJ9" s="5">
        <f t="shared" si="12"/>
        <v>7.4999999999999956E-2</v>
      </c>
      <c r="AK9" s="5">
        <f t="shared" si="13"/>
        <v>-0.1333333333333333</v>
      </c>
      <c r="AL9" s="5">
        <f t="shared" si="14"/>
        <v>0.1333333333333333</v>
      </c>
      <c r="AM9" s="5" t="str">
        <f t="shared" si="15"/>
        <v/>
      </c>
      <c r="AN9" s="5" t="str">
        <f t="shared" si="16"/>
        <v/>
      </c>
      <c r="AO9" s="5">
        <f t="shared" si="17"/>
        <v>2.0000000000000018E-2</v>
      </c>
      <c r="AP9" s="5">
        <f t="shared" si="18"/>
        <v>-0.16216216216216217</v>
      </c>
      <c r="AQ9" s="5">
        <f t="shared" si="19"/>
        <v>-0.1875</v>
      </c>
      <c r="AR9" s="5">
        <f t="shared" si="20"/>
        <v>-0.16216216216216217</v>
      </c>
      <c r="AS9" s="5">
        <f t="shared" si="21"/>
        <v>-0.1875</v>
      </c>
      <c r="AT9" s="5">
        <f t="shared" si="22"/>
        <v>-3.6065573770491799E-2</v>
      </c>
      <c r="AU9" s="5">
        <f t="shared" si="23"/>
        <v>0.11111111111111094</v>
      </c>
      <c r="AV9" s="5">
        <f t="shared" si="24"/>
        <v>8.6956521739130599E-2</v>
      </c>
      <c r="AW9" s="5">
        <f t="shared" si="25"/>
        <v>6.8493150684931559E-2</v>
      </c>
      <c r="AX9" s="5">
        <f t="shared" si="26"/>
        <v>0.10759493670886067</v>
      </c>
      <c r="AY9" s="5">
        <f t="shared" si="27"/>
        <v>0.10130718954248374</v>
      </c>
      <c r="AZ9" s="5">
        <f t="shared" si="28"/>
        <v>2.2471910112359383E-2</v>
      </c>
      <c r="BA9" s="5">
        <f t="shared" si="29"/>
        <v>-2.2471910112359605E-2</v>
      </c>
      <c r="BB9" s="5" t="str">
        <f t="shared" si="30"/>
        <v/>
      </c>
      <c r="BC9" s="3">
        <f t="shared" si="31"/>
        <v>0.46300000000000002</v>
      </c>
      <c r="BD9" s="3">
        <f t="shared" si="32"/>
        <v>0.36899999999999999</v>
      </c>
      <c r="BE9" s="3">
        <f t="shared" si="33"/>
        <v>-0.36899999999999999</v>
      </c>
      <c r="BF9" s="3">
        <f t="shared" si="34"/>
        <v>-0.46300000000000002</v>
      </c>
      <c r="BG9" s="56">
        <f t="shared" si="35"/>
        <v>-1.030793676926868E-2</v>
      </c>
      <c r="BH9" s="56">
        <f t="shared" si="36"/>
        <v>5.9054610273658138E-2</v>
      </c>
      <c r="BI9" s="58">
        <f t="shared" si="37"/>
        <v>-0.61413930694265118</v>
      </c>
      <c r="BJ9" s="92" t="str">
        <f t="shared" si="38"/>
        <v/>
      </c>
      <c r="BK9" s="4">
        <f t="shared" si="39"/>
        <v>0.29999999999999982</v>
      </c>
      <c r="BL9" s="4">
        <f t="shared" si="40"/>
        <v>-0.39999999999999991</v>
      </c>
      <c r="BM9" s="4">
        <f t="shared" si="41"/>
        <v>0.39999999999999991</v>
      </c>
      <c r="BN9" s="4" t="str">
        <f t="shared" si="42"/>
        <v/>
      </c>
      <c r="BO9" s="4" t="str">
        <f t="shared" si="43"/>
        <v/>
      </c>
      <c r="BP9" s="4">
        <f t="shared" si="44"/>
        <v>0.19999999999999929</v>
      </c>
      <c r="BQ9" s="4">
        <f t="shared" si="45"/>
        <v>-0.60000000000000009</v>
      </c>
      <c r="BR9" s="4">
        <f t="shared" si="46"/>
        <v>-0.60000000000000009</v>
      </c>
      <c r="BS9" s="4">
        <f t="shared" si="47"/>
        <v>-0.60000000000000009</v>
      </c>
      <c r="BT9" s="4">
        <f t="shared" si="48"/>
        <v>-0.60000000000000009</v>
      </c>
      <c r="BU9" s="4">
        <f t="shared" si="49"/>
        <v>-1.1000000000000014</v>
      </c>
      <c r="BV9" s="4">
        <f t="shared" si="50"/>
        <v>0.29999999999999982</v>
      </c>
      <c r="BW9" s="4">
        <f t="shared" si="51"/>
        <v>0.20000000000000018</v>
      </c>
      <c r="BX9" s="4">
        <f t="shared" si="52"/>
        <v>0.5</v>
      </c>
      <c r="BY9" s="4">
        <f t="shared" si="53"/>
        <v>1.6999999999999993</v>
      </c>
      <c r="BZ9" s="4">
        <f t="shared" si="54"/>
        <v>3.1000000000000014</v>
      </c>
      <c r="CA9" s="4">
        <f t="shared" si="55"/>
        <v>0.39999999999999858</v>
      </c>
      <c r="CB9" s="4">
        <f t="shared" si="56"/>
        <v>-2.6000000000000085</v>
      </c>
      <c r="CC9" s="4" t="str">
        <f t="shared" si="57"/>
        <v/>
      </c>
      <c r="CD9" s="93">
        <f t="shared" si="58"/>
        <v>7.5535142857142876</v>
      </c>
      <c r="CE9" s="93">
        <f t="shared" si="59"/>
        <v>6.019971428571429</v>
      </c>
      <c r="CF9" s="93">
        <f t="shared" si="60"/>
        <v>-6.019971428571429</v>
      </c>
      <c r="CG9" s="93">
        <f t="shared" si="61"/>
        <v>-7.5535142857142876</v>
      </c>
      <c r="CH9" s="59">
        <f t="shared" si="62"/>
        <v>3.7499999999999256E-2</v>
      </c>
      <c r="CI9" s="58">
        <f t="shared" si="63"/>
        <v>0.61413930694265118</v>
      </c>
      <c r="CJ9" s="15"/>
      <c r="CO9"/>
      <c r="CP9"/>
      <c r="CQ9"/>
      <c r="CR9"/>
      <c r="CS9"/>
      <c r="CT9"/>
      <c r="CU9"/>
    </row>
    <row r="10" spans="1:99" s="2" customFormat="1" ht="24" customHeight="1" x14ac:dyDescent="0.25">
      <c r="A10" s="84"/>
      <c r="B10" s="141"/>
      <c r="C10" s="22"/>
      <c r="D10" s="165"/>
      <c r="E10" s="160"/>
      <c r="F10" s="160"/>
      <c r="G10" s="153"/>
      <c r="H10" s="153"/>
      <c r="I10" s="153"/>
      <c r="J10" s="160"/>
      <c r="K10" s="160"/>
      <c r="L10" s="153"/>
      <c r="M10" s="153"/>
      <c r="N10" s="153"/>
      <c r="O10" s="165"/>
      <c r="P10" s="153"/>
      <c r="Q10" s="160"/>
      <c r="R10" s="160"/>
      <c r="S10" s="160"/>
      <c r="T10" s="153"/>
      <c r="U10" s="153"/>
      <c r="V10" s="153"/>
      <c r="W10" s="153"/>
      <c r="X10" s="153"/>
      <c r="Y10" s="153"/>
      <c r="Z10" s="16" t="str">
        <f t="shared" si="3"/>
        <v/>
      </c>
      <c r="AA10" s="19" t="str">
        <f t="shared" si="4"/>
        <v/>
      </c>
      <c r="AB10" s="17" t="str">
        <f t="shared" si="5"/>
        <v/>
      </c>
      <c r="AC10" s="18" t="str">
        <f t="shared" si="6"/>
        <v/>
      </c>
      <c r="AD10" s="20" t="str">
        <f t="shared" si="7"/>
        <v/>
      </c>
      <c r="AE10" s="17" t="str">
        <f t="shared" si="8"/>
        <v/>
      </c>
      <c r="AF10" s="96" t="e">
        <f t="shared" si="0"/>
        <v>#DIV/0!</v>
      </c>
      <c r="AG10" s="97">
        <f t="shared" si="9"/>
        <v>0</v>
      </c>
      <c r="AH10" s="53" t="str">
        <f t="shared" si="10"/>
        <v/>
      </c>
      <c r="AI10" s="86" t="str">
        <f t="shared" si="11"/>
        <v/>
      </c>
      <c r="AJ10" s="5" t="str">
        <f t="shared" si="12"/>
        <v/>
      </c>
      <c r="AK10" s="5" t="str">
        <f t="shared" si="13"/>
        <v/>
      </c>
      <c r="AL10" s="5" t="str">
        <f t="shared" si="14"/>
        <v/>
      </c>
      <c r="AM10" s="5" t="str">
        <f t="shared" si="15"/>
        <v/>
      </c>
      <c r="AN10" s="5" t="str">
        <f t="shared" si="16"/>
        <v/>
      </c>
      <c r="AO10" s="5" t="str">
        <f t="shared" si="17"/>
        <v/>
      </c>
      <c r="AP10" s="5" t="str">
        <f t="shared" si="18"/>
        <v/>
      </c>
      <c r="AQ10" s="5" t="str">
        <f t="shared" si="19"/>
        <v/>
      </c>
      <c r="AR10" s="5" t="str">
        <f t="shared" si="20"/>
        <v/>
      </c>
      <c r="AS10" s="5" t="str">
        <f t="shared" si="21"/>
        <v/>
      </c>
      <c r="AT10" s="5" t="str">
        <f t="shared" si="22"/>
        <v/>
      </c>
      <c r="AU10" s="5" t="str">
        <f t="shared" si="23"/>
        <v/>
      </c>
      <c r="AV10" s="5" t="str">
        <f t="shared" si="24"/>
        <v/>
      </c>
      <c r="AW10" s="5" t="str">
        <f t="shared" si="25"/>
        <v/>
      </c>
      <c r="AX10" s="5" t="str">
        <f t="shared" si="26"/>
        <v/>
      </c>
      <c r="AY10" s="5" t="str">
        <f t="shared" si="27"/>
        <v/>
      </c>
      <c r="AZ10" s="5" t="str">
        <f t="shared" si="28"/>
        <v/>
      </c>
      <c r="BA10" s="5" t="str">
        <f t="shared" si="29"/>
        <v/>
      </c>
      <c r="BB10" s="5" t="str">
        <f t="shared" si="30"/>
        <v/>
      </c>
      <c r="BC10" s="3" t="str">
        <f t="shared" si="31"/>
        <v/>
      </c>
      <c r="BD10" s="3" t="str">
        <f t="shared" si="32"/>
        <v/>
      </c>
      <c r="BE10" s="3" t="str">
        <f t="shared" si="33"/>
        <v/>
      </c>
      <c r="BF10" s="3" t="str">
        <f t="shared" si="34"/>
        <v/>
      </c>
      <c r="BG10" s="56" t="str">
        <f t="shared" si="35"/>
        <v/>
      </c>
      <c r="BH10" s="56" t="str">
        <f t="shared" si="36"/>
        <v/>
      </c>
      <c r="BI10" s="58" t="str">
        <f t="shared" si="37"/>
        <v/>
      </c>
      <c r="BJ10" s="92" t="str">
        <f t="shared" si="38"/>
        <v/>
      </c>
      <c r="BK10" s="4" t="str">
        <f t="shared" si="39"/>
        <v/>
      </c>
      <c r="BL10" s="4" t="str">
        <f t="shared" si="40"/>
        <v/>
      </c>
      <c r="BM10" s="4" t="str">
        <f t="shared" si="41"/>
        <v/>
      </c>
      <c r="BN10" s="4" t="str">
        <f t="shared" si="42"/>
        <v/>
      </c>
      <c r="BO10" s="4" t="str">
        <f t="shared" si="43"/>
        <v/>
      </c>
      <c r="BP10" s="4" t="str">
        <f t="shared" si="44"/>
        <v/>
      </c>
      <c r="BQ10" s="4" t="str">
        <f t="shared" si="45"/>
        <v/>
      </c>
      <c r="BR10" s="4" t="str">
        <f t="shared" si="46"/>
        <v/>
      </c>
      <c r="BS10" s="4" t="str">
        <f t="shared" si="47"/>
        <v/>
      </c>
      <c r="BT10" s="4" t="str">
        <f t="shared" si="48"/>
        <v/>
      </c>
      <c r="BU10" s="4" t="str">
        <f t="shared" si="49"/>
        <v/>
      </c>
      <c r="BV10" s="4" t="str">
        <f t="shared" si="50"/>
        <v/>
      </c>
      <c r="BW10" s="4" t="str">
        <f t="shared" si="51"/>
        <v/>
      </c>
      <c r="BX10" s="4" t="str">
        <f t="shared" si="52"/>
        <v/>
      </c>
      <c r="BY10" s="4" t="str">
        <f t="shared" si="53"/>
        <v/>
      </c>
      <c r="BZ10" s="4" t="str">
        <f t="shared" si="54"/>
        <v/>
      </c>
      <c r="CA10" s="4" t="str">
        <f t="shared" si="55"/>
        <v/>
      </c>
      <c r="CB10" s="4" t="str">
        <f t="shared" si="56"/>
        <v/>
      </c>
      <c r="CC10" s="4" t="str">
        <f t="shared" si="57"/>
        <v/>
      </c>
      <c r="CD10" s="93" t="str">
        <f t="shared" si="58"/>
        <v/>
      </c>
      <c r="CE10" s="93" t="str">
        <f t="shared" si="59"/>
        <v/>
      </c>
      <c r="CF10" s="93" t="str">
        <f t="shared" si="60"/>
        <v/>
      </c>
      <c r="CG10" s="93" t="str">
        <f t="shared" si="61"/>
        <v/>
      </c>
      <c r="CH10" s="59" t="str">
        <f t="shared" si="62"/>
        <v/>
      </c>
      <c r="CI10" s="58" t="str">
        <f t="shared" si="63"/>
        <v/>
      </c>
      <c r="CJ10" s="15"/>
      <c r="CO10"/>
      <c r="CP10"/>
      <c r="CQ10"/>
      <c r="CR10"/>
      <c r="CS10"/>
      <c r="CT10"/>
      <c r="CU10"/>
    </row>
    <row r="11" spans="1:99" s="2" customFormat="1" ht="24" customHeight="1" x14ac:dyDescent="0.25">
      <c r="A11" s="84"/>
      <c r="B11" s="141"/>
      <c r="C11" s="22"/>
      <c r="D11" s="165"/>
      <c r="E11" s="160"/>
      <c r="F11" s="160"/>
      <c r="G11" s="160"/>
      <c r="H11" s="160"/>
      <c r="I11" s="160"/>
      <c r="J11" s="160"/>
      <c r="K11" s="160"/>
      <c r="L11" s="160"/>
      <c r="M11" s="160"/>
      <c r="N11" s="160"/>
      <c r="O11" s="165"/>
      <c r="P11" s="153"/>
      <c r="Q11" s="153"/>
      <c r="R11" s="153"/>
      <c r="S11" s="160"/>
      <c r="T11" s="153"/>
      <c r="U11" s="153"/>
      <c r="V11" s="153"/>
      <c r="W11" s="153"/>
      <c r="X11" s="153"/>
      <c r="Y11" s="153"/>
      <c r="Z11" s="16" t="str">
        <f t="shared" si="3"/>
        <v/>
      </c>
      <c r="AA11" s="19" t="str">
        <f t="shared" si="4"/>
        <v/>
      </c>
      <c r="AB11" s="17" t="str">
        <f t="shared" si="5"/>
        <v/>
      </c>
      <c r="AC11" s="18" t="str">
        <f t="shared" si="6"/>
        <v/>
      </c>
      <c r="AD11" s="20" t="str">
        <f t="shared" si="7"/>
        <v/>
      </c>
      <c r="AE11" s="17" t="str">
        <f t="shared" si="8"/>
        <v/>
      </c>
      <c r="AF11" s="96" t="e">
        <f t="shared" si="0"/>
        <v>#DIV/0!</v>
      </c>
      <c r="AG11" s="97">
        <f t="shared" si="9"/>
        <v>0</v>
      </c>
      <c r="AH11" s="53" t="str">
        <f t="shared" si="10"/>
        <v/>
      </c>
      <c r="AI11" s="86" t="str">
        <f t="shared" si="11"/>
        <v/>
      </c>
      <c r="AJ11" s="5" t="str">
        <f t="shared" si="12"/>
        <v/>
      </c>
      <c r="AK11" s="5" t="str">
        <f t="shared" si="13"/>
        <v/>
      </c>
      <c r="AL11" s="5" t="str">
        <f t="shared" si="14"/>
        <v/>
      </c>
      <c r="AM11" s="5" t="str">
        <f t="shared" si="15"/>
        <v/>
      </c>
      <c r="AN11" s="5" t="str">
        <f t="shared" si="16"/>
        <v/>
      </c>
      <c r="AO11" s="5" t="str">
        <f t="shared" si="17"/>
        <v/>
      </c>
      <c r="AP11" s="5" t="str">
        <f t="shared" si="18"/>
        <v/>
      </c>
      <c r="AQ11" s="5" t="str">
        <f t="shared" si="19"/>
        <v/>
      </c>
      <c r="AR11" s="5" t="str">
        <f t="shared" si="20"/>
        <v/>
      </c>
      <c r="AS11" s="5" t="str">
        <f t="shared" si="21"/>
        <v/>
      </c>
      <c r="AT11" s="5" t="str">
        <f t="shared" si="22"/>
        <v/>
      </c>
      <c r="AU11" s="5" t="str">
        <f t="shared" si="23"/>
        <v/>
      </c>
      <c r="AV11" s="5" t="str">
        <f t="shared" si="24"/>
        <v/>
      </c>
      <c r="AW11" s="5" t="str">
        <f t="shared" si="25"/>
        <v/>
      </c>
      <c r="AX11" s="5" t="str">
        <f t="shared" si="26"/>
        <v/>
      </c>
      <c r="AY11" s="5" t="str">
        <f t="shared" si="27"/>
        <v/>
      </c>
      <c r="AZ11" s="5" t="str">
        <f t="shared" si="28"/>
        <v/>
      </c>
      <c r="BA11" s="5" t="str">
        <f t="shared" si="29"/>
        <v/>
      </c>
      <c r="BB11" s="5" t="str">
        <f t="shared" si="30"/>
        <v/>
      </c>
      <c r="BC11" s="3" t="str">
        <f t="shared" si="31"/>
        <v/>
      </c>
      <c r="BD11" s="3" t="str">
        <f t="shared" si="32"/>
        <v/>
      </c>
      <c r="BE11" s="3" t="str">
        <f t="shared" si="33"/>
        <v/>
      </c>
      <c r="BF11" s="3" t="str">
        <f t="shared" si="34"/>
        <v/>
      </c>
      <c r="BG11" s="56" t="str">
        <f t="shared" si="35"/>
        <v/>
      </c>
      <c r="BH11" s="56" t="str">
        <f t="shared" si="36"/>
        <v/>
      </c>
      <c r="BI11" s="58" t="str">
        <f t="shared" si="37"/>
        <v/>
      </c>
      <c r="BJ11" s="92" t="str">
        <f t="shared" si="38"/>
        <v/>
      </c>
      <c r="BK11" s="4" t="str">
        <f t="shared" si="39"/>
        <v/>
      </c>
      <c r="BL11" s="4" t="str">
        <f t="shared" si="40"/>
        <v/>
      </c>
      <c r="BM11" s="4" t="str">
        <f t="shared" si="41"/>
        <v/>
      </c>
      <c r="BN11" s="4" t="str">
        <f t="shared" si="42"/>
        <v/>
      </c>
      <c r="BO11" s="4" t="str">
        <f t="shared" si="43"/>
        <v/>
      </c>
      <c r="BP11" s="4" t="str">
        <f t="shared" si="44"/>
        <v/>
      </c>
      <c r="BQ11" s="4" t="str">
        <f t="shared" si="45"/>
        <v/>
      </c>
      <c r="BR11" s="4" t="str">
        <f t="shared" si="46"/>
        <v/>
      </c>
      <c r="BS11" s="4" t="str">
        <f t="shared" si="47"/>
        <v/>
      </c>
      <c r="BT11" s="4" t="str">
        <f t="shared" si="48"/>
        <v/>
      </c>
      <c r="BU11" s="4" t="str">
        <f t="shared" si="49"/>
        <v/>
      </c>
      <c r="BV11" s="4" t="str">
        <f t="shared" si="50"/>
        <v/>
      </c>
      <c r="BW11" s="4" t="str">
        <f t="shared" si="51"/>
        <v/>
      </c>
      <c r="BX11" s="4" t="str">
        <f t="shared" si="52"/>
        <v/>
      </c>
      <c r="BY11" s="4" t="str">
        <f t="shared" si="53"/>
        <v/>
      </c>
      <c r="BZ11" s="4" t="str">
        <f t="shared" si="54"/>
        <v/>
      </c>
      <c r="CA11" s="4" t="str">
        <f t="shared" si="55"/>
        <v/>
      </c>
      <c r="CB11" s="4" t="str">
        <f t="shared" si="56"/>
        <v/>
      </c>
      <c r="CC11" s="4" t="str">
        <f t="shared" si="57"/>
        <v/>
      </c>
      <c r="CD11" s="93" t="str">
        <f t="shared" si="58"/>
        <v/>
      </c>
      <c r="CE11" s="93" t="str">
        <f t="shared" si="59"/>
        <v/>
      </c>
      <c r="CF11" s="93" t="str">
        <f t="shared" si="60"/>
        <v/>
      </c>
      <c r="CG11" s="93" t="str">
        <f t="shared" si="61"/>
        <v/>
      </c>
      <c r="CH11" s="59" t="str">
        <f t="shared" si="62"/>
        <v/>
      </c>
      <c r="CI11" s="58" t="str">
        <f t="shared" si="63"/>
        <v/>
      </c>
      <c r="CJ11" s="15"/>
      <c r="CO11"/>
      <c r="CP11"/>
      <c r="CQ11"/>
      <c r="CR11"/>
      <c r="CS11"/>
      <c r="CT11"/>
      <c r="CU11"/>
    </row>
    <row r="12" spans="1:99" s="2" customFormat="1" ht="24" customHeight="1" x14ac:dyDescent="0.25">
      <c r="A12" s="84"/>
      <c r="B12" s="141"/>
      <c r="C12" s="6"/>
      <c r="D12" s="165"/>
      <c r="E12" s="160"/>
      <c r="F12" s="160"/>
      <c r="G12" s="154"/>
      <c r="H12" s="153"/>
      <c r="I12" s="154"/>
      <c r="J12" s="161"/>
      <c r="K12" s="160"/>
      <c r="L12" s="154"/>
      <c r="M12" s="154"/>
      <c r="N12" s="154"/>
      <c r="O12" s="165"/>
      <c r="P12" s="153"/>
      <c r="Q12" s="153"/>
      <c r="R12" s="153"/>
      <c r="S12" s="153"/>
      <c r="T12" s="153"/>
      <c r="U12" s="153"/>
      <c r="V12" s="153"/>
      <c r="W12" s="153"/>
      <c r="X12" s="153"/>
      <c r="Y12" s="153"/>
      <c r="Z12" s="16" t="str">
        <f t="shared" si="3"/>
        <v/>
      </c>
      <c r="AA12" s="19" t="str">
        <f t="shared" si="4"/>
        <v/>
      </c>
      <c r="AB12" s="17" t="str">
        <f t="shared" si="5"/>
        <v/>
      </c>
      <c r="AC12" s="18" t="str">
        <f t="shared" si="6"/>
        <v/>
      </c>
      <c r="AD12" s="20" t="str">
        <f t="shared" si="7"/>
        <v/>
      </c>
      <c r="AE12" s="17" t="str">
        <f t="shared" si="8"/>
        <v/>
      </c>
      <c r="AF12" s="96" t="e">
        <f t="shared" si="0"/>
        <v>#DIV/0!</v>
      </c>
      <c r="AG12" s="97">
        <f t="shared" si="9"/>
        <v>0</v>
      </c>
      <c r="AH12" s="53" t="str">
        <f t="shared" si="10"/>
        <v/>
      </c>
      <c r="AI12" s="86" t="str">
        <f t="shared" si="11"/>
        <v/>
      </c>
      <c r="AJ12" s="5" t="str">
        <f t="shared" si="12"/>
        <v/>
      </c>
      <c r="AK12" s="5" t="str">
        <f t="shared" si="13"/>
        <v/>
      </c>
      <c r="AL12" s="5" t="str">
        <f t="shared" si="14"/>
        <v/>
      </c>
      <c r="AM12" s="5" t="str">
        <f t="shared" si="15"/>
        <v/>
      </c>
      <c r="AN12" s="5" t="str">
        <f t="shared" si="16"/>
        <v/>
      </c>
      <c r="AO12" s="5" t="str">
        <f t="shared" si="17"/>
        <v/>
      </c>
      <c r="AP12" s="5" t="str">
        <f t="shared" si="18"/>
        <v/>
      </c>
      <c r="AQ12" s="5" t="str">
        <f t="shared" si="19"/>
        <v/>
      </c>
      <c r="AR12" s="5" t="str">
        <f t="shared" si="20"/>
        <v/>
      </c>
      <c r="AS12" s="5" t="str">
        <f t="shared" si="21"/>
        <v/>
      </c>
      <c r="AT12" s="5" t="str">
        <f t="shared" si="22"/>
        <v/>
      </c>
      <c r="AU12" s="5" t="str">
        <f t="shared" si="23"/>
        <v/>
      </c>
      <c r="AV12" s="5" t="str">
        <f t="shared" si="24"/>
        <v/>
      </c>
      <c r="AW12" s="5" t="str">
        <f t="shared" si="25"/>
        <v/>
      </c>
      <c r="AX12" s="5" t="str">
        <f t="shared" si="26"/>
        <v/>
      </c>
      <c r="AY12" s="5" t="str">
        <f t="shared" si="27"/>
        <v/>
      </c>
      <c r="AZ12" s="5" t="str">
        <f t="shared" si="28"/>
        <v/>
      </c>
      <c r="BA12" s="5" t="str">
        <f t="shared" si="29"/>
        <v/>
      </c>
      <c r="BB12" s="5" t="str">
        <f t="shared" si="30"/>
        <v/>
      </c>
      <c r="BC12" s="3" t="str">
        <f t="shared" si="31"/>
        <v/>
      </c>
      <c r="BD12" s="3" t="str">
        <f t="shared" si="32"/>
        <v/>
      </c>
      <c r="BE12" s="3" t="str">
        <f t="shared" si="33"/>
        <v/>
      </c>
      <c r="BF12" s="3" t="str">
        <f t="shared" si="34"/>
        <v/>
      </c>
      <c r="BG12" s="55" t="str">
        <f t="shared" si="35"/>
        <v/>
      </c>
      <c r="BH12" s="56" t="str">
        <f t="shared" si="36"/>
        <v/>
      </c>
      <c r="BI12" s="57" t="str">
        <f t="shared" si="37"/>
        <v/>
      </c>
      <c r="BJ12" s="92" t="str">
        <f t="shared" si="38"/>
        <v/>
      </c>
      <c r="BK12" s="4" t="str">
        <f t="shared" si="39"/>
        <v/>
      </c>
      <c r="BL12" s="4" t="str">
        <f t="shared" si="40"/>
        <v/>
      </c>
      <c r="BM12" s="4" t="str">
        <f t="shared" si="41"/>
        <v/>
      </c>
      <c r="BN12" s="4" t="str">
        <f t="shared" si="42"/>
        <v/>
      </c>
      <c r="BO12" s="4" t="str">
        <f t="shared" si="43"/>
        <v/>
      </c>
      <c r="BP12" s="4" t="str">
        <f t="shared" si="44"/>
        <v/>
      </c>
      <c r="BQ12" s="4" t="str">
        <f t="shared" si="45"/>
        <v/>
      </c>
      <c r="BR12" s="4" t="str">
        <f t="shared" si="46"/>
        <v/>
      </c>
      <c r="BS12" s="4" t="str">
        <f t="shared" si="47"/>
        <v/>
      </c>
      <c r="BT12" s="4" t="str">
        <f t="shared" si="48"/>
        <v/>
      </c>
      <c r="BU12" s="4" t="str">
        <f t="shared" si="49"/>
        <v/>
      </c>
      <c r="BV12" s="4" t="str">
        <f t="shared" si="50"/>
        <v/>
      </c>
      <c r="BW12" s="4" t="str">
        <f t="shared" si="51"/>
        <v/>
      </c>
      <c r="BX12" s="4" t="str">
        <f t="shared" si="52"/>
        <v/>
      </c>
      <c r="BY12" s="4" t="str">
        <f t="shared" si="53"/>
        <v/>
      </c>
      <c r="BZ12" s="4" t="str">
        <f t="shared" si="54"/>
        <v/>
      </c>
      <c r="CA12" s="4" t="str">
        <f t="shared" si="55"/>
        <v/>
      </c>
      <c r="CB12" s="4" t="str">
        <f t="shared" si="56"/>
        <v/>
      </c>
      <c r="CC12" s="4" t="str">
        <f t="shared" si="57"/>
        <v/>
      </c>
      <c r="CD12" s="93" t="str">
        <f t="shared" si="58"/>
        <v/>
      </c>
      <c r="CE12" s="93" t="str">
        <f t="shared" si="59"/>
        <v/>
      </c>
      <c r="CF12" s="93" t="str">
        <f t="shared" si="60"/>
        <v/>
      </c>
      <c r="CG12" s="93" t="str">
        <f t="shared" si="61"/>
        <v/>
      </c>
      <c r="CH12" s="59" t="str">
        <f t="shared" si="62"/>
        <v/>
      </c>
      <c r="CI12" s="58" t="str">
        <f t="shared" si="63"/>
        <v/>
      </c>
      <c r="CJ12" s="15"/>
      <c r="CO12"/>
      <c r="CP12"/>
      <c r="CQ12"/>
      <c r="CR12"/>
      <c r="CS12"/>
      <c r="CT12"/>
      <c r="CU12"/>
    </row>
    <row r="13" spans="1:99" s="2" customFormat="1" ht="24" customHeight="1" x14ac:dyDescent="0.25">
      <c r="A13" s="84"/>
      <c r="B13" s="141"/>
      <c r="C13" s="22"/>
      <c r="D13" s="165"/>
      <c r="E13" s="160"/>
      <c r="F13" s="160"/>
      <c r="G13" s="154"/>
      <c r="H13" s="153"/>
      <c r="I13" s="154"/>
      <c r="J13" s="160"/>
      <c r="K13" s="160"/>
      <c r="L13" s="154"/>
      <c r="M13" s="154"/>
      <c r="N13" s="153"/>
      <c r="O13" s="165"/>
      <c r="P13" s="153"/>
      <c r="Q13" s="153"/>
      <c r="R13" s="153"/>
      <c r="S13" s="153"/>
      <c r="T13" s="153"/>
      <c r="U13" s="153"/>
      <c r="V13" s="154"/>
      <c r="W13" s="154"/>
      <c r="X13" s="154"/>
      <c r="Y13" s="153"/>
      <c r="Z13" s="16" t="str">
        <f t="shared" si="3"/>
        <v/>
      </c>
      <c r="AA13" s="19" t="str">
        <f t="shared" si="4"/>
        <v/>
      </c>
      <c r="AB13" s="17" t="str">
        <f t="shared" si="5"/>
        <v/>
      </c>
      <c r="AC13" s="18" t="str">
        <f t="shared" si="6"/>
        <v/>
      </c>
      <c r="AD13" s="20" t="str">
        <f t="shared" si="7"/>
        <v/>
      </c>
      <c r="AE13" s="17" t="str">
        <f t="shared" si="8"/>
        <v/>
      </c>
      <c r="AF13" s="96" t="e">
        <f t="shared" si="0"/>
        <v>#DIV/0!</v>
      </c>
      <c r="AG13" s="97">
        <f t="shared" si="9"/>
        <v>0</v>
      </c>
      <c r="AH13" s="53" t="str">
        <f t="shared" si="10"/>
        <v/>
      </c>
      <c r="AI13" s="86" t="str">
        <f t="shared" si="11"/>
        <v/>
      </c>
      <c r="AJ13" s="5" t="str">
        <f t="shared" si="12"/>
        <v/>
      </c>
      <c r="AK13" s="5" t="str">
        <f t="shared" si="13"/>
        <v/>
      </c>
      <c r="AL13" s="5" t="str">
        <f t="shared" si="14"/>
        <v/>
      </c>
      <c r="AM13" s="5" t="str">
        <f t="shared" si="15"/>
        <v/>
      </c>
      <c r="AN13" s="5" t="str">
        <f t="shared" si="16"/>
        <v/>
      </c>
      <c r="AO13" s="5" t="str">
        <f t="shared" si="17"/>
        <v/>
      </c>
      <c r="AP13" s="5" t="str">
        <f t="shared" si="18"/>
        <v/>
      </c>
      <c r="AQ13" s="5" t="str">
        <f t="shared" si="19"/>
        <v/>
      </c>
      <c r="AR13" s="5" t="str">
        <f t="shared" si="20"/>
        <v/>
      </c>
      <c r="AS13" s="5" t="str">
        <f t="shared" si="21"/>
        <v/>
      </c>
      <c r="AT13" s="5" t="str">
        <f t="shared" si="22"/>
        <v/>
      </c>
      <c r="AU13" s="5" t="str">
        <f t="shared" si="23"/>
        <v/>
      </c>
      <c r="AV13" s="5" t="str">
        <f t="shared" si="24"/>
        <v/>
      </c>
      <c r="AW13" s="5" t="str">
        <f t="shared" si="25"/>
        <v/>
      </c>
      <c r="AX13" s="5" t="str">
        <f t="shared" si="26"/>
        <v/>
      </c>
      <c r="AY13" s="5" t="str">
        <f t="shared" si="27"/>
        <v/>
      </c>
      <c r="AZ13" s="5" t="str">
        <f t="shared" si="28"/>
        <v/>
      </c>
      <c r="BA13" s="5" t="str">
        <f t="shared" si="29"/>
        <v/>
      </c>
      <c r="BB13" s="5" t="str">
        <f t="shared" si="30"/>
        <v/>
      </c>
      <c r="BC13" s="3" t="str">
        <f t="shared" si="31"/>
        <v/>
      </c>
      <c r="BD13" s="3" t="str">
        <f t="shared" si="32"/>
        <v/>
      </c>
      <c r="BE13" s="3" t="str">
        <f t="shared" si="33"/>
        <v/>
      </c>
      <c r="BF13" s="3" t="str">
        <f t="shared" si="34"/>
        <v/>
      </c>
      <c r="BG13" s="55" t="str">
        <f t="shared" si="35"/>
        <v/>
      </c>
      <c r="BH13" s="56" t="str">
        <f t="shared" si="36"/>
        <v/>
      </c>
      <c r="BI13" s="57" t="str">
        <f t="shared" si="37"/>
        <v/>
      </c>
      <c r="BJ13" s="92" t="str">
        <f t="shared" si="38"/>
        <v/>
      </c>
      <c r="BK13" s="4" t="str">
        <f t="shared" si="39"/>
        <v/>
      </c>
      <c r="BL13" s="4" t="str">
        <f t="shared" si="40"/>
        <v/>
      </c>
      <c r="BM13" s="4" t="str">
        <f t="shared" si="41"/>
        <v/>
      </c>
      <c r="BN13" s="4" t="str">
        <f t="shared" si="42"/>
        <v/>
      </c>
      <c r="BO13" s="4" t="str">
        <f t="shared" si="43"/>
        <v/>
      </c>
      <c r="BP13" s="4" t="str">
        <f t="shared" si="44"/>
        <v/>
      </c>
      <c r="BQ13" s="4" t="str">
        <f t="shared" si="45"/>
        <v/>
      </c>
      <c r="BR13" s="4" t="str">
        <f t="shared" si="46"/>
        <v/>
      </c>
      <c r="BS13" s="4" t="str">
        <f t="shared" si="47"/>
        <v/>
      </c>
      <c r="BT13" s="4" t="str">
        <f t="shared" si="48"/>
        <v/>
      </c>
      <c r="BU13" s="4" t="str">
        <f t="shared" si="49"/>
        <v/>
      </c>
      <c r="BV13" s="4" t="str">
        <f t="shared" si="50"/>
        <v/>
      </c>
      <c r="BW13" s="4" t="str">
        <f t="shared" si="51"/>
        <v/>
      </c>
      <c r="BX13" s="4" t="str">
        <f t="shared" si="52"/>
        <v/>
      </c>
      <c r="BY13" s="4" t="str">
        <f t="shared" si="53"/>
        <v/>
      </c>
      <c r="BZ13" s="4" t="str">
        <f t="shared" si="54"/>
        <v/>
      </c>
      <c r="CA13" s="4" t="str">
        <f t="shared" si="55"/>
        <v/>
      </c>
      <c r="CB13" s="4" t="str">
        <f t="shared" si="56"/>
        <v/>
      </c>
      <c r="CC13" s="4" t="str">
        <f t="shared" si="57"/>
        <v/>
      </c>
      <c r="CD13" s="93" t="str">
        <f t="shared" si="58"/>
        <v/>
      </c>
      <c r="CE13" s="93" t="str">
        <f t="shared" si="59"/>
        <v/>
      </c>
      <c r="CF13" s="93" t="str">
        <f t="shared" si="60"/>
        <v/>
      </c>
      <c r="CG13" s="93" t="str">
        <f t="shared" si="61"/>
        <v/>
      </c>
      <c r="CH13" s="59" t="str">
        <f t="shared" si="62"/>
        <v/>
      </c>
      <c r="CI13" s="58" t="str">
        <f t="shared" si="63"/>
        <v/>
      </c>
      <c r="CJ13" s="15"/>
      <c r="CO13"/>
      <c r="CP13"/>
      <c r="CQ13"/>
      <c r="CR13"/>
      <c r="CS13"/>
      <c r="CT13"/>
      <c r="CU13"/>
    </row>
    <row r="14" spans="1:99" s="2" customFormat="1" ht="24" customHeight="1" x14ac:dyDescent="0.25">
      <c r="A14" s="84"/>
      <c r="B14" s="141"/>
      <c r="C14" s="51"/>
      <c r="D14" s="165"/>
      <c r="E14" s="160"/>
      <c r="F14" s="160"/>
      <c r="G14" s="154"/>
      <c r="H14" s="153"/>
      <c r="I14" s="154"/>
      <c r="J14" s="160"/>
      <c r="K14" s="160"/>
      <c r="L14" s="154"/>
      <c r="M14" s="154"/>
      <c r="N14" s="154"/>
      <c r="O14" s="165"/>
      <c r="P14" s="153"/>
      <c r="Q14" s="153"/>
      <c r="R14" s="153"/>
      <c r="S14" s="154"/>
      <c r="T14" s="153"/>
      <c r="U14" s="153"/>
      <c r="V14" s="154"/>
      <c r="W14" s="154"/>
      <c r="X14" s="154"/>
      <c r="Y14" s="154"/>
      <c r="Z14" s="16" t="str">
        <f t="shared" si="3"/>
        <v/>
      </c>
      <c r="AA14" s="19" t="str">
        <f t="shared" si="4"/>
        <v/>
      </c>
      <c r="AB14" s="17" t="str">
        <f t="shared" si="5"/>
        <v/>
      </c>
      <c r="AC14" s="18" t="str">
        <f t="shared" si="6"/>
        <v/>
      </c>
      <c r="AD14" s="20" t="str">
        <f t="shared" si="7"/>
        <v/>
      </c>
      <c r="AE14" s="17" t="str">
        <f t="shared" si="8"/>
        <v/>
      </c>
      <c r="AF14" s="96" t="e">
        <f t="shared" si="0"/>
        <v>#DIV/0!</v>
      </c>
      <c r="AG14" s="97">
        <f t="shared" si="9"/>
        <v>0</v>
      </c>
      <c r="AH14" s="53" t="str">
        <f t="shared" si="10"/>
        <v/>
      </c>
      <c r="AI14" s="86" t="str">
        <f t="shared" si="11"/>
        <v/>
      </c>
      <c r="AJ14" s="5" t="str">
        <f t="shared" si="12"/>
        <v/>
      </c>
      <c r="AK14" s="5" t="str">
        <f t="shared" si="13"/>
        <v/>
      </c>
      <c r="AL14" s="5" t="str">
        <f t="shared" si="14"/>
        <v/>
      </c>
      <c r="AM14" s="5" t="str">
        <f t="shared" si="15"/>
        <v/>
      </c>
      <c r="AN14" s="5" t="str">
        <f t="shared" si="16"/>
        <v/>
      </c>
      <c r="AO14" s="5" t="str">
        <f t="shared" si="17"/>
        <v/>
      </c>
      <c r="AP14" s="5" t="str">
        <f t="shared" si="18"/>
        <v/>
      </c>
      <c r="AQ14" s="5" t="str">
        <f t="shared" si="19"/>
        <v/>
      </c>
      <c r="AR14" s="5" t="str">
        <f t="shared" si="20"/>
        <v/>
      </c>
      <c r="AS14" s="5" t="str">
        <f t="shared" si="21"/>
        <v/>
      </c>
      <c r="AT14" s="5" t="str">
        <f t="shared" si="22"/>
        <v/>
      </c>
      <c r="AU14" s="5" t="str">
        <f t="shared" si="23"/>
        <v/>
      </c>
      <c r="AV14" s="5" t="str">
        <f t="shared" si="24"/>
        <v/>
      </c>
      <c r="AW14" s="5" t="str">
        <f t="shared" si="25"/>
        <v/>
      </c>
      <c r="AX14" s="5" t="str">
        <f t="shared" si="26"/>
        <v/>
      </c>
      <c r="AY14" s="5" t="str">
        <f t="shared" si="27"/>
        <v/>
      </c>
      <c r="AZ14" s="5" t="str">
        <f t="shared" si="28"/>
        <v/>
      </c>
      <c r="BA14" s="5" t="str">
        <f t="shared" si="29"/>
        <v/>
      </c>
      <c r="BB14" s="5" t="str">
        <f t="shared" si="30"/>
        <v/>
      </c>
      <c r="BC14" s="3" t="str">
        <f t="shared" si="31"/>
        <v/>
      </c>
      <c r="BD14" s="3" t="str">
        <f t="shared" si="32"/>
        <v/>
      </c>
      <c r="BE14" s="3" t="str">
        <f t="shared" si="33"/>
        <v/>
      </c>
      <c r="BF14" s="3" t="str">
        <f t="shared" si="34"/>
        <v/>
      </c>
      <c r="BG14" s="55" t="str">
        <f t="shared" si="35"/>
        <v/>
      </c>
      <c r="BH14" s="56" t="str">
        <f t="shared" si="36"/>
        <v/>
      </c>
      <c r="BI14" s="57" t="str">
        <f t="shared" si="37"/>
        <v/>
      </c>
      <c r="BJ14" s="92" t="str">
        <f t="shared" si="38"/>
        <v/>
      </c>
      <c r="BK14" s="4" t="str">
        <f t="shared" si="39"/>
        <v/>
      </c>
      <c r="BL14" s="4" t="str">
        <f t="shared" si="40"/>
        <v/>
      </c>
      <c r="BM14" s="4" t="str">
        <f t="shared" si="41"/>
        <v/>
      </c>
      <c r="BN14" s="4" t="str">
        <f t="shared" si="42"/>
        <v/>
      </c>
      <c r="BO14" s="4" t="str">
        <f t="shared" si="43"/>
        <v/>
      </c>
      <c r="BP14" s="4" t="str">
        <f t="shared" si="44"/>
        <v/>
      </c>
      <c r="BQ14" s="4" t="str">
        <f t="shared" si="45"/>
        <v/>
      </c>
      <c r="BR14" s="4" t="str">
        <f t="shared" si="46"/>
        <v/>
      </c>
      <c r="BS14" s="4" t="str">
        <f t="shared" si="47"/>
        <v/>
      </c>
      <c r="BT14" s="4" t="str">
        <f t="shared" si="48"/>
        <v/>
      </c>
      <c r="BU14" s="4" t="str">
        <f t="shared" si="49"/>
        <v/>
      </c>
      <c r="BV14" s="4" t="str">
        <f t="shared" si="50"/>
        <v/>
      </c>
      <c r="BW14" s="4" t="str">
        <f t="shared" si="51"/>
        <v/>
      </c>
      <c r="BX14" s="4" t="str">
        <f t="shared" si="52"/>
        <v/>
      </c>
      <c r="BY14" s="4" t="str">
        <f t="shared" si="53"/>
        <v/>
      </c>
      <c r="BZ14" s="4" t="str">
        <f t="shared" si="54"/>
        <v/>
      </c>
      <c r="CA14" s="4" t="str">
        <f t="shared" si="55"/>
        <v/>
      </c>
      <c r="CB14" s="4" t="str">
        <f t="shared" si="56"/>
        <v/>
      </c>
      <c r="CC14" s="4" t="str">
        <f t="shared" si="57"/>
        <v/>
      </c>
      <c r="CD14" s="93" t="str">
        <f t="shared" si="58"/>
        <v/>
      </c>
      <c r="CE14" s="93" t="str">
        <f t="shared" si="59"/>
        <v/>
      </c>
      <c r="CF14" s="93" t="str">
        <f t="shared" si="60"/>
        <v/>
      </c>
      <c r="CG14" s="93" t="str">
        <f t="shared" si="61"/>
        <v/>
      </c>
      <c r="CH14" s="59" t="str">
        <f t="shared" si="62"/>
        <v/>
      </c>
      <c r="CI14" s="58" t="str">
        <f t="shared" si="63"/>
        <v/>
      </c>
      <c r="CJ14" s="15"/>
      <c r="CO14"/>
      <c r="CP14"/>
      <c r="CQ14"/>
      <c r="CR14"/>
      <c r="CS14"/>
      <c r="CT14"/>
      <c r="CU14"/>
    </row>
    <row r="15" spans="1:99" s="2" customFormat="1" ht="7.5" customHeight="1" x14ac:dyDescent="0.25">
      <c r="A15" s="36"/>
      <c r="B15" s="37"/>
      <c r="C15" s="37"/>
      <c r="D15" s="38"/>
      <c r="E15" s="38"/>
      <c r="F15" s="38"/>
      <c r="G15" s="38"/>
      <c r="H15" s="38"/>
      <c r="I15" s="38"/>
      <c r="J15" s="38"/>
      <c r="K15" s="38"/>
      <c r="L15" s="38"/>
      <c r="M15" s="38"/>
      <c r="N15" s="38"/>
      <c r="O15" s="38"/>
      <c r="P15" s="38"/>
      <c r="Q15" s="38"/>
      <c r="R15" s="38"/>
      <c r="S15" s="38"/>
      <c r="T15" s="38"/>
      <c r="U15" s="38"/>
      <c r="V15" s="38"/>
      <c r="W15" s="38"/>
      <c r="X15" s="38"/>
      <c r="Y15" s="38"/>
      <c r="Z15" s="39"/>
      <c r="AA15" s="40"/>
      <c r="AB15" s="41"/>
      <c r="AC15" s="42"/>
      <c r="AD15" s="43"/>
      <c r="AE15" s="41"/>
      <c r="AF15" s="44"/>
      <c r="AG15" s="45"/>
      <c r="AH15" s="45"/>
      <c r="AI15" s="87"/>
      <c r="AJ15" s="87"/>
      <c r="AK15" s="87"/>
      <c r="AL15" s="87"/>
      <c r="AM15" s="87"/>
      <c r="AN15" s="87"/>
      <c r="AO15" s="87"/>
      <c r="AP15" s="87"/>
      <c r="AQ15" s="87"/>
      <c r="AR15" s="87"/>
      <c r="AS15" s="87"/>
      <c r="AT15" s="87"/>
      <c r="AU15" s="87"/>
      <c r="AV15" s="87"/>
      <c r="AW15" s="87"/>
      <c r="AX15" s="87"/>
      <c r="AY15" s="87"/>
      <c r="AZ15" s="87" t="str">
        <f t="shared" ref="AZ15:AZ38" si="64">IF(U15*U$4=0,"",U15/U$4-1)</f>
        <v/>
      </c>
      <c r="BA15" s="87" t="str">
        <f t="shared" ref="BA15:BA38" si="65">IF(V15*V$4=0,"",V15/V$4-1)</f>
        <v/>
      </c>
      <c r="BB15" s="87" t="str">
        <f t="shared" ref="BB15:BB38" si="66">IF(Y15*Y$4=0,"",Y15/Y$4-1)</f>
        <v/>
      </c>
      <c r="BC15" s="87"/>
      <c r="BD15" s="87"/>
      <c r="BE15" s="87"/>
      <c r="BF15" s="87"/>
      <c r="BG15" s="87"/>
      <c r="BH15" s="87"/>
      <c r="BI15" s="87"/>
      <c r="BJ15" s="88" t="str">
        <f t="shared" ref="BJ15:BJ29" si="67">IF(D15*D$4=0,"",D15-D$4)</f>
        <v/>
      </c>
      <c r="BK15" s="88" t="str">
        <f t="shared" ref="BK15:BK29" si="68">IF(E15*E$4=0,"",E15-E$4)</f>
        <v/>
      </c>
      <c r="BL15" s="88" t="str">
        <f t="shared" ref="BL15:BL29" si="69">IF(F15*F$4=0,"",F15-F$4)</f>
        <v/>
      </c>
      <c r="BM15" s="88" t="str">
        <f t="shared" ref="BM15:BM29" si="70">IF(G15*G$4=0,"",G15-G$4)</f>
        <v/>
      </c>
      <c r="BN15" s="88" t="str">
        <f t="shared" ref="BN15:BN29" si="71">IF(H15*H$4=0,"",H15-H$4)</f>
        <v/>
      </c>
      <c r="BO15" s="88" t="str">
        <f t="shared" ref="BO15:BO29" si="72">IF(I15*I$4=0,"",I15-I$4)</f>
        <v/>
      </c>
      <c r="BP15" s="88" t="str">
        <f t="shared" ref="BP15:BP29" si="73">IF(J15*J$4=0,"",J15-J$4)</f>
        <v/>
      </c>
      <c r="BQ15" s="88" t="str">
        <f t="shared" ref="BQ15:BQ29" si="74">IF(K15*K$4=0,"",K15-K$4)</f>
        <v/>
      </c>
      <c r="BR15" s="88" t="str">
        <f t="shared" ref="BR15:BR29" si="75">IF(L15*L$4=0,"",L15-L$4)</f>
        <v/>
      </c>
      <c r="BS15" s="88" t="str">
        <f t="shared" ref="BS15:BS29" si="76">IF(M15*M$4=0,"",M15-M$4)</f>
        <v/>
      </c>
      <c r="BT15" s="88" t="str">
        <f t="shared" ref="BT15:BT29" si="77">IF(N15*N$4=0,"",N15-N$4)</f>
        <v/>
      </c>
      <c r="BU15" s="88" t="str">
        <f t="shared" ref="BU15:BU29" si="78">IF(O15*O$4=0,"",O15-O$4)</f>
        <v/>
      </c>
      <c r="BV15" s="88" t="str">
        <f t="shared" ref="BV15:BV29" si="79">IF(P15*P$4=0,"",P15-P$4)</f>
        <v/>
      </c>
      <c r="BW15" s="88" t="str">
        <f t="shared" ref="BW15:BW29" si="80">IF(Q15*Q$4=0,"",Q15-Q$4)</f>
        <v/>
      </c>
      <c r="BX15" s="88" t="str">
        <f t="shared" ref="BX15:BX29" si="81">IF(R15*R$4=0,"",R15-R$4)</f>
        <v/>
      </c>
      <c r="BY15" s="88" t="str">
        <f t="shared" ref="BY15:BY29" si="82">IF(S15*S$4=0,"",S15-S$4)</f>
        <v/>
      </c>
      <c r="BZ15" s="88" t="str">
        <f t="shared" ref="BZ15:BZ29" si="83">IF(T15*T$4=0,"",T15-T$4)</f>
        <v/>
      </c>
      <c r="CA15" s="88" t="str">
        <f t="shared" ref="CA15:CA29" si="84">IF(U15*U$4=0,"",U15-U$4)</f>
        <v/>
      </c>
      <c r="CB15" s="88" t="str">
        <f t="shared" ref="CB15:CB29" si="85">IF(V15*V$4=0,"",V15-V$4)</f>
        <v/>
      </c>
      <c r="CC15" s="88" t="str">
        <f t="shared" ref="CC15:CC38" si="86">IF(Y15*Y$4=0,"",Y15-Y$4)</f>
        <v/>
      </c>
      <c r="CD15" s="47"/>
      <c r="CE15" s="46"/>
      <c r="CF15" s="46"/>
      <c r="CG15" s="46"/>
      <c r="CH15" s="87"/>
      <c r="CI15" s="87"/>
      <c r="CJ15" s="15"/>
      <c r="CO15"/>
      <c r="CP15"/>
      <c r="CQ15"/>
      <c r="CR15"/>
      <c r="CS15"/>
      <c r="CT15"/>
      <c r="CU15"/>
    </row>
    <row r="16" spans="1:99" s="2" customFormat="1" ht="24" customHeight="1" x14ac:dyDescent="0.25">
      <c r="C16" s="30"/>
      <c r="D16" s="52"/>
      <c r="E16" s="52"/>
      <c r="F16" s="52"/>
      <c r="G16" s="52"/>
      <c r="H16" s="52"/>
      <c r="I16" s="52"/>
      <c r="J16" s="52"/>
      <c r="K16" s="52"/>
      <c r="L16" s="52"/>
      <c r="M16" s="52"/>
      <c r="N16" s="52"/>
      <c r="O16" s="52"/>
      <c r="P16" s="52"/>
      <c r="Q16" s="52"/>
      <c r="R16" s="52"/>
      <c r="S16" s="52"/>
      <c r="T16" s="52"/>
      <c r="U16" s="52"/>
      <c r="V16" s="52"/>
      <c r="W16" s="52"/>
      <c r="X16" s="52"/>
      <c r="Y16" s="52"/>
      <c r="Z16" s="60"/>
      <c r="AA16" s="61"/>
      <c r="AB16" s="62"/>
      <c r="AC16" s="63"/>
      <c r="AD16" s="64"/>
      <c r="AE16" s="62"/>
      <c r="AF16" s="33"/>
      <c r="AG16" s="34"/>
      <c r="AH16" s="75"/>
      <c r="AI16" s="76"/>
      <c r="AJ16" s="76"/>
      <c r="AK16" s="76"/>
      <c r="AL16" s="76"/>
      <c r="AM16" s="76"/>
      <c r="AN16" s="76"/>
      <c r="AO16" s="76"/>
      <c r="AP16" s="76"/>
      <c r="AQ16" s="76"/>
      <c r="AR16" s="76"/>
      <c r="AS16" s="76"/>
      <c r="AT16" s="76"/>
      <c r="AU16" s="76"/>
      <c r="AV16" s="76"/>
      <c r="AW16" s="76"/>
      <c r="AX16" s="76"/>
      <c r="AY16" s="76"/>
      <c r="AZ16" s="76" t="str">
        <f t="shared" si="64"/>
        <v/>
      </c>
      <c r="BA16" s="76" t="str">
        <f t="shared" si="65"/>
        <v/>
      </c>
      <c r="BB16" s="76" t="str">
        <f t="shared" si="66"/>
        <v/>
      </c>
      <c r="BC16" s="76"/>
      <c r="BD16" s="76"/>
      <c r="BE16" s="76"/>
      <c r="BF16" s="76"/>
      <c r="BG16" s="76"/>
      <c r="BH16" s="76"/>
      <c r="BI16" s="76"/>
      <c r="BJ16" s="77" t="str">
        <f t="shared" si="67"/>
        <v/>
      </c>
      <c r="BK16" s="77" t="str">
        <f t="shared" si="68"/>
        <v/>
      </c>
      <c r="BL16" s="77" t="str">
        <f t="shared" si="69"/>
        <v/>
      </c>
      <c r="BM16" s="77" t="str">
        <f t="shared" si="70"/>
        <v/>
      </c>
      <c r="BN16" s="77" t="str">
        <f t="shared" si="71"/>
        <v/>
      </c>
      <c r="BO16" s="77" t="str">
        <f t="shared" si="72"/>
        <v/>
      </c>
      <c r="BP16" s="77" t="str">
        <f t="shared" si="73"/>
        <v/>
      </c>
      <c r="BQ16" s="77" t="str">
        <f t="shared" si="74"/>
        <v/>
      </c>
      <c r="BR16" s="77" t="str">
        <f t="shared" si="75"/>
        <v/>
      </c>
      <c r="BS16" s="77" t="str">
        <f t="shared" si="76"/>
        <v/>
      </c>
      <c r="BT16" s="77" t="str">
        <f t="shared" si="77"/>
        <v/>
      </c>
      <c r="BU16" s="77" t="str">
        <f t="shared" si="78"/>
        <v/>
      </c>
      <c r="BV16" s="77" t="str">
        <f t="shared" si="79"/>
        <v/>
      </c>
      <c r="BW16" s="77" t="str">
        <f t="shared" si="80"/>
        <v/>
      </c>
      <c r="BX16" s="77" t="str">
        <f t="shared" si="81"/>
        <v/>
      </c>
      <c r="BY16" s="77" t="str">
        <f t="shared" si="82"/>
        <v/>
      </c>
      <c r="BZ16" s="77" t="str">
        <f t="shared" si="83"/>
        <v/>
      </c>
      <c r="CA16" s="77" t="str">
        <f t="shared" si="84"/>
        <v/>
      </c>
      <c r="CB16" s="77" t="str">
        <f t="shared" si="85"/>
        <v/>
      </c>
      <c r="CC16" s="77" t="str">
        <f t="shared" si="86"/>
        <v/>
      </c>
      <c r="CD16" s="78"/>
      <c r="CE16" s="79"/>
      <c r="CF16" s="79"/>
      <c r="CG16" s="79"/>
      <c r="CH16" s="76"/>
      <c r="CI16" s="76"/>
      <c r="CJ16" s="46"/>
      <c r="CO16"/>
      <c r="CP16"/>
      <c r="CQ16"/>
      <c r="CR16"/>
      <c r="CS16"/>
      <c r="CT16"/>
      <c r="CU16"/>
    </row>
    <row r="17" spans="1:106" s="2" customFormat="1" ht="24" customHeight="1" x14ac:dyDescent="0.25">
      <c r="A17" s="65"/>
      <c r="B17" s="30"/>
      <c r="C17" s="66"/>
      <c r="D17" s="67"/>
      <c r="E17" s="67"/>
      <c r="F17" s="67"/>
      <c r="G17" s="67"/>
      <c r="H17" s="67"/>
      <c r="I17" s="67"/>
      <c r="J17" s="67"/>
      <c r="K17" s="67"/>
      <c r="L17" s="67"/>
      <c r="M17" s="67"/>
      <c r="N17" s="67"/>
      <c r="O17" s="67"/>
      <c r="P17" s="67"/>
      <c r="Q17" s="67"/>
      <c r="R17" s="67"/>
      <c r="S17" s="67"/>
      <c r="T17" s="67"/>
      <c r="U17" s="67"/>
      <c r="V17" s="67"/>
      <c r="W17" s="67"/>
      <c r="X17" s="67"/>
      <c r="Y17" s="67"/>
      <c r="Z17" s="68"/>
      <c r="AA17" s="69"/>
      <c r="AB17" s="70"/>
      <c r="AC17" s="71"/>
      <c r="AD17" s="72"/>
      <c r="AE17" s="70"/>
      <c r="AF17" s="67"/>
      <c r="AG17" s="34"/>
      <c r="AH17" s="75"/>
      <c r="AI17" s="76"/>
      <c r="AJ17" s="76"/>
      <c r="AK17" s="76"/>
      <c r="AL17" s="76"/>
      <c r="AM17" s="76"/>
      <c r="AN17" s="76"/>
      <c r="AO17" s="76"/>
      <c r="AP17" s="76"/>
      <c r="AQ17" s="76"/>
      <c r="AR17" s="76"/>
      <c r="AS17" s="76"/>
      <c r="AT17" s="76"/>
      <c r="AU17" s="76"/>
      <c r="AV17" s="76"/>
      <c r="AW17" s="76"/>
      <c r="AX17" s="76"/>
      <c r="AY17" s="76"/>
      <c r="AZ17" s="76" t="str">
        <f t="shared" si="64"/>
        <v/>
      </c>
      <c r="BA17" s="76" t="str">
        <f t="shared" si="65"/>
        <v/>
      </c>
      <c r="BB17" s="76" t="str">
        <f t="shared" si="66"/>
        <v/>
      </c>
      <c r="BC17" s="76"/>
      <c r="BD17" s="76"/>
      <c r="BE17" s="76"/>
      <c r="BF17" s="76"/>
      <c r="BG17" s="76"/>
      <c r="BH17" s="76"/>
      <c r="BI17" s="76"/>
      <c r="BJ17" s="77" t="str">
        <f t="shared" si="67"/>
        <v/>
      </c>
      <c r="BK17" s="77" t="str">
        <f t="shared" si="68"/>
        <v/>
      </c>
      <c r="BL17" s="77" t="str">
        <f t="shared" si="69"/>
        <v/>
      </c>
      <c r="BM17" s="77" t="str">
        <f t="shared" si="70"/>
        <v/>
      </c>
      <c r="BN17" s="77" t="str">
        <f t="shared" si="71"/>
        <v/>
      </c>
      <c r="BO17" s="77" t="str">
        <f t="shared" si="72"/>
        <v/>
      </c>
      <c r="BP17" s="77" t="str">
        <f t="shared" si="73"/>
        <v/>
      </c>
      <c r="BQ17" s="77" t="str">
        <f t="shared" si="74"/>
        <v/>
      </c>
      <c r="BR17" s="77" t="str">
        <f t="shared" si="75"/>
        <v/>
      </c>
      <c r="BS17" s="77" t="str">
        <f t="shared" si="76"/>
        <v/>
      </c>
      <c r="BT17" s="77" t="str">
        <f t="shared" si="77"/>
        <v/>
      </c>
      <c r="BU17" s="77" t="str">
        <f t="shared" si="78"/>
        <v/>
      </c>
      <c r="BV17" s="77" t="str">
        <f t="shared" si="79"/>
        <v/>
      </c>
      <c r="BW17" s="77" t="str">
        <f t="shared" si="80"/>
        <v/>
      </c>
      <c r="BX17" s="77" t="str">
        <f t="shared" si="81"/>
        <v/>
      </c>
      <c r="BY17" s="77" t="str">
        <f t="shared" si="82"/>
        <v/>
      </c>
      <c r="BZ17" s="77" t="str">
        <f t="shared" si="83"/>
        <v/>
      </c>
      <c r="CA17" s="77" t="str">
        <f t="shared" si="84"/>
        <v/>
      </c>
      <c r="CB17" s="77" t="str">
        <f t="shared" si="85"/>
        <v/>
      </c>
      <c r="CC17" s="77" t="str">
        <f t="shared" si="86"/>
        <v/>
      </c>
      <c r="CD17" s="78"/>
      <c r="CE17" s="79"/>
      <c r="CF17" s="79"/>
      <c r="CG17" s="79"/>
      <c r="CH17" s="76"/>
      <c r="CI17" s="76"/>
      <c r="CJ17" s="79"/>
      <c r="CK17" s="48"/>
      <c r="CL17" s="48"/>
      <c r="CM17" s="49"/>
      <c r="CN17" s="49"/>
      <c r="CO17" s="50"/>
      <c r="CP17" s="50"/>
      <c r="CQ17" s="50"/>
      <c r="CR17" s="50"/>
      <c r="CS17" s="50"/>
      <c r="CT17" s="50"/>
      <c r="CU17" s="50"/>
    </row>
    <row r="18" spans="1:106" s="46" customFormat="1" ht="6.75" customHeight="1" x14ac:dyDescent="0.25">
      <c r="A18" s="65"/>
      <c r="B18" s="66"/>
      <c r="C18" s="66"/>
      <c r="D18" s="67"/>
      <c r="E18" s="67"/>
      <c r="F18" s="67"/>
      <c r="G18" s="67"/>
      <c r="H18" s="67"/>
      <c r="I18" s="67"/>
      <c r="J18" s="67"/>
      <c r="K18" s="67"/>
      <c r="L18" s="67"/>
      <c r="M18" s="67"/>
      <c r="N18" s="67"/>
      <c r="O18" s="67"/>
      <c r="P18" s="67"/>
      <c r="Q18" s="67"/>
      <c r="R18" s="67"/>
      <c r="S18" s="67"/>
      <c r="T18" s="67"/>
      <c r="U18" s="67"/>
      <c r="V18" s="67"/>
      <c r="W18" s="67"/>
      <c r="X18" s="67"/>
      <c r="Y18" s="67"/>
      <c r="Z18" s="68"/>
      <c r="AA18" s="69"/>
      <c r="AB18" s="70"/>
      <c r="AC18" s="71"/>
      <c r="AD18" s="72"/>
      <c r="AE18" s="70"/>
      <c r="AF18" s="67"/>
      <c r="AG18" s="34"/>
      <c r="AH18" s="75"/>
      <c r="AI18" s="76"/>
      <c r="AJ18" s="76"/>
      <c r="AK18" s="76"/>
      <c r="AL18" s="76"/>
      <c r="AM18" s="76"/>
      <c r="AN18" s="76"/>
      <c r="AO18" s="76"/>
      <c r="AP18" s="76"/>
      <c r="AQ18" s="76"/>
      <c r="AR18" s="76"/>
      <c r="AS18" s="76"/>
      <c r="AT18" s="76"/>
      <c r="AU18" s="76"/>
      <c r="AV18" s="76"/>
      <c r="AW18" s="76"/>
      <c r="AX18" s="76"/>
      <c r="AY18" s="76"/>
      <c r="AZ18" s="76" t="str">
        <f t="shared" si="64"/>
        <v/>
      </c>
      <c r="BA18" s="76" t="str">
        <f t="shared" si="65"/>
        <v/>
      </c>
      <c r="BB18" s="76" t="str">
        <f t="shared" si="66"/>
        <v/>
      </c>
      <c r="BC18" s="76"/>
      <c r="BD18" s="76"/>
      <c r="BE18" s="76"/>
      <c r="BF18" s="76"/>
      <c r="BG18" s="76"/>
      <c r="BH18" s="76"/>
      <c r="BI18" s="76"/>
      <c r="BJ18" s="77" t="str">
        <f t="shared" si="67"/>
        <v/>
      </c>
      <c r="BK18" s="77" t="str">
        <f t="shared" si="68"/>
        <v/>
      </c>
      <c r="BL18" s="77" t="str">
        <f t="shared" si="69"/>
        <v/>
      </c>
      <c r="BM18" s="77" t="str">
        <f t="shared" si="70"/>
        <v/>
      </c>
      <c r="BN18" s="77" t="str">
        <f t="shared" si="71"/>
        <v/>
      </c>
      <c r="BO18" s="77" t="str">
        <f t="shared" si="72"/>
        <v/>
      </c>
      <c r="BP18" s="77" t="str">
        <f t="shared" si="73"/>
        <v/>
      </c>
      <c r="BQ18" s="77" t="str">
        <f t="shared" si="74"/>
        <v/>
      </c>
      <c r="BR18" s="77" t="str">
        <f t="shared" si="75"/>
        <v/>
      </c>
      <c r="BS18" s="77" t="str">
        <f t="shared" si="76"/>
        <v/>
      </c>
      <c r="BT18" s="77" t="str">
        <f t="shared" si="77"/>
        <v/>
      </c>
      <c r="BU18" s="77" t="str">
        <f t="shared" si="78"/>
        <v/>
      </c>
      <c r="BV18" s="77" t="str">
        <f t="shared" si="79"/>
        <v/>
      </c>
      <c r="BW18" s="77" t="str">
        <f t="shared" si="80"/>
        <v/>
      </c>
      <c r="BX18" s="77" t="str">
        <f t="shared" si="81"/>
        <v/>
      </c>
      <c r="BY18" s="77" t="str">
        <f t="shared" si="82"/>
        <v/>
      </c>
      <c r="BZ18" s="77" t="str">
        <f t="shared" si="83"/>
        <v/>
      </c>
      <c r="CA18" s="77" t="str">
        <f t="shared" si="84"/>
        <v/>
      </c>
      <c r="CB18" s="77" t="str">
        <f t="shared" si="85"/>
        <v/>
      </c>
      <c r="CC18" s="77" t="str">
        <f t="shared" si="86"/>
        <v/>
      </c>
      <c r="CD18" s="78"/>
      <c r="CE18" s="79"/>
      <c r="CF18" s="79"/>
      <c r="CG18" s="79"/>
      <c r="CH18" s="76"/>
      <c r="CI18" s="76"/>
      <c r="CJ18" s="79"/>
      <c r="CK18" s="80"/>
      <c r="CL18" s="80"/>
      <c r="CM18" s="81"/>
      <c r="CN18" s="81"/>
      <c r="CO18" s="73"/>
      <c r="CP18" s="73"/>
      <c r="CQ18" s="73"/>
      <c r="CR18" s="73"/>
      <c r="CS18" s="73"/>
      <c r="CT18" s="73"/>
      <c r="CU18" s="73"/>
      <c r="CV18" s="82"/>
      <c r="CW18" s="82"/>
      <c r="CX18" s="82"/>
      <c r="CY18" s="82"/>
      <c r="CZ18" s="82"/>
      <c r="DA18" s="82"/>
      <c r="DB18" s="82"/>
    </row>
    <row r="19" spans="1:106" s="35" customFormat="1" ht="24" customHeight="1" x14ac:dyDescent="0.25">
      <c r="A19" s="65"/>
      <c r="B19" s="66"/>
      <c r="C19" s="66"/>
      <c r="D19" s="67"/>
      <c r="E19" s="67"/>
      <c r="F19" s="67"/>
      <c r="G19" s="67"/>
      <c r="H19" s="67"/>
      <c r="I19" s="67"/>
      <c r="J19" s="67"/>
      <c r="K19" s="67"/>
      <c r="L19" s="67"/>
      <c r="M19" s="67"/>
      <c r="N19" s="67"/>
      <c r="O19" s="67"/>
      <c r="P19" s="67"/>
      <c r="Q19" s="67"/>
      <c r="R19" s="67"/>
      <c r="S19" s="67"/>
      <c r="T19" s="67"/>
      <c r="U19" s="67"/>
      <c r="V19" s="67"/>
      <c r="W19" s="67"/>
      <c r="X19" s="67"/>
      <c r="Y19" s="67"/>
      <c r="Z19" s="68"/>
      <c r="AA19" s="69"/>
      <c r="AB19" s="70"/>
      <c r="AC19" s="71"/>
      <c r="AD19" s="72"/>
      <c r="AE19" s="70"/>
      <c r="AF19" s="67"/>
      <c r="AG19" s="34"/>
      <c r="AH19" s="75"/>
      <c r="AI19" s="76"/>
      <c r="AJ19" s="76"/>
      <c r="AK19" s="76"/>
      <c r="AL19" s="76"/>
      <c r="AM19" s="76"/>
      <c r="AN19" s="76"/>
      <c r="AO19" s="76"/>
      <c r="AP19" s="76"/>
      <c r="AQ19" s="76"/>
      <c r="AR19" s="76"/>
      <c r="AS19" s="76"/>
      <c r="AT19" s="76"/>
      <c r="AU19" s="76"/>
      <c r="AV19" s="76"/>
      <c r="AW19" s="76"/>
      <c r="AX19" s="76"/>
      <c r="AY19" s="76"/>
      <c r="AZ19" s="76" t="str">
        <f t="shared" si="64"/>
        <v/>
      </c>
      <c r="BA19" s="76" t="str">
        <f t="shared" si="65"/>
        <v/>
      </c>
      <c r="BB19" s="76" t="str">
        <f t="shared" si="66"/>
        <v/>
      </c>
      <c r="BC19" s="76"/>
      <c r="BD19" s="76"/>
      <c r="BE19" s="76"/>
      <c r="BF19" s="76"/>
      <c r="BG19" s="76"/>
      <c r="BH19" s="76"/>
      <c r="BI19" s="76"/>
      <c r="BJ19" s="77" t="str">
        <f t="shared" si="67"/>
        <v/>
      </c>
      <c r="BK19" s="77" t="str">
        <f t="shared" si="68"/>
        <v/>
      </c>
      <c r="BL19" s="77" t="str">
        <f t="shared" si="69"/>
        <v/>
      </c>
      <c r="BM19" s="77" t="str">
        <f t="shared" si="70"/>
        <v/>
      </c>
      <c r="BN19" s="77" t="str">
        <f t="shared" si="71"/>
        <v/>
      </c>
      <c r="BO19" s="77" t="str">
        <f t="shared" si="72"/>
        <v/>
      </c>
      <c r="BP19" s="77" t="str">
        <f t="shared" si="73"/>
        <v/>
      </c>
      <c r="BQ19" s="77" t="str">
        <f t="shared" si="74"/>
        <v/>
      </c>
      <c r="BR19" s="77" t="str">
        <f t="shared" si="75"/>
        <v/>
      </c>
      <c r="BS19" s="77" t="str">
        <f t="shared" si="76"/>
        <v/>
      </c>
      <c r="BT19" s="77" t="str">
        <f t="shared" si="77"/>
        <v/>
      </c>
      <c r="BU19" s="77" t="str">
        <f t="shared" si="78"/>
        <v/>
      </c>
      <c r="BV19" s="77" t="str">
        <f t="shared" si="79"/>
        <v/>
      </c>
      <c r="BW19" s="77" t="str">
        <f t="shared" si="80"/>
        <v/>
      </c>
      <c r="BX19" s="77" t="str">
        <f t="shared" si="81"/>
        <v/>
      </c>
      <c r="BY19" s="77" t="str">
        <f t="shared" si="82"/>
        <v/>
      </c>
      <c r="BZ19" s="77" t="str">
        <f t="shared" si="83"/>
        <v/>
      </c>
      <c r="CA19" s="77" t="str">
        <f t="shared" si="84"/>
        <v/>
      </c>
      <c r="CB19" s="77" t="str">
        <f t="shared" si="85"/>
        <v/>
      </c>
      <c r="CC19" s="77" t="str">
        <f t="shared" si="86"/>
        <v/>
      </c>
      <c r="CD19" s="78"/>
      <c r="CE19" s="79"/>
      <c r="CF19" s="79"/>
      <c r="CG19" s="79"/>
      <c r="CH19" s="76"/>
      <c r="CI19" s="76"/>
      <c r="CJ19" s="79"/>
      <c r="CK19" s="80"/>
      <c r="CL19" s="80"/>
      <c r="CM19" s="81"/>
      <c r="CN19" s="81"/>
      <c r="CO19" s="73"/>
      <c r="CP19" s="73"/>
      <c r="CQ19" s="73"/>
      <c r="CR19" s="73"/>
      <c r="CS19" s="73"/>
      <c r="CT19" s="73"/>
      <c r="CU19" s="73"/>
      <c r="CV19" s="79"/>
      <c r="CW19" s="79"/>
      <c r="CX19" s="79"/>
      <c r="CY19" s="79"/>
      <c r="CZ19" s="79"/>
      <c r="DA19" s="79"/>
      <c r="DB19" s="79"/>
    </row>
    <row r="20" spans="1:106" s="35" customFormat="1" ht="24" customHeight="1" x14ac:dyDescent="0.25">
      <c r="A20" s="65"/>
      <c r="B20" s="66"/>
      <c r="C20" s="66"/>
      <c r="D20" s="67"/>
      <c r="E20" s="67"/>
      <c r="F20" s="67"/>
      <c r="G20" s="67"/>
      <c r="H20" s="67"/>
      <c r="I20" s="67"/>
      <c r="J20" s="67"/>
      <c r="K20" s="67"/>
      <c r="L20" s="67"/>
      <c r="M20" s="67"/>
      <c r="N20" s="67"/>
      <c r="O20" s="67"/>
      <c r="P20" s="67"/>
      <c r="Q20" s="67"/>
      <c r="R20" s="67"/>
      <c r="S20" s="67"/>
      <c r="T20" s="67"/>
      <c r="U20" s="67"/>
      <c r="V20" s="67"/>
      <c r="W20" s="67"/>
      <c r="X20" s="67"/>
      <c r="Y20" s="67"/>
      <c r="Z20" s="68"/>
      <c r="AA20" s="69"/>
      <c r="AB20" s="70"/>
      <c r="AC20" s="71"/>
      <c r="AD20" s="72"/>
      <c r="AE20" s="70"/>
      <c r="AF20" s="67"/>
      <c r="AG20" s="34"/>
      <c r="AH20" s="75"/>
      <c r="AI20" s="76"/>
      <c r="AJ20" s="76"/>
      <c r="AK20" s="76"/>
      <c r="AL20" s="76"/>
      <c r="AM20" s="76"/>
      <c r="AN20" s="76"/>
      <c r="AO20" s="76"/>
      <c r="AP20" s="76"/>
      <c r="AQ20" s="76"/>
      <c r="AR20" s="76"/>
      <c r="AS20" s="76"/>
      <c r="AT20" s="76"/>
      <c r="AU20" s="76"/>
      <c r="AV20" s="76"/>
      <c r="AW20" s="76"/>
      <c r="AX20" s="76"/>
      <c r="AY20" s="76"/>
      <c r="AZ20" s="76" t="str">
        <f t="shared" si="64"/>
        <v/>
      </c>
      <c r="BA20" s="76" t="str">
        <f t="shared" si="65"/>
        <v/>
      </c>
      <c r="BB20" s="76" t="str">
        <f t="shared" si="66"/>
        <v/>
      </c>
      <c r="BC20" s="76"/>
      <c r="BD20" s="76"/>
      <c r="BE20" s="76"/>
      <c r="BF20" s="76"/>
      <c r="BG20" s="76"/>
      <c r="BH20" s="76"/>
      <c r="BI20" s="76"/>
      <c r="BJ20" s="77" t="str">
        <f t="shared" si="67"/>
        <v/>
      </c>
      <c r="BK20" s="77" t="str">
        <f t="shared" si="68"/>
        <v/>
      </c>
      <c r="BL20" s="77" t="str">
        <f t="shared" si="69"/>
        <v/>
      </c>
      <c r="BM20" s="77" t="str">
        <f t="shared" si="70"/>
        <v/>
      </c>
      <c r="BN20" s="77" t="str">
        <f t="shared" si="71"/>
        <v/>
      </c>
      <c r="BO20" s="77" t="str">
        <f t="shared" si="72"/>
        <v/>
      </c>
      <c r="BP20" s="77" t="str">
        <f t="shared" si="73"/>
        <v/>
      </c>
      <c r="BQ20" s="77" t="str">
        <f t="shared" si="74"/>
        <v/>
      </c>
      <c r="BR20" s="77" t="str">
        <f t="shared" si="75"/>
        <v/>
      </c>
      <c r="BS20" s="77" t="str">
        <f t="shared" si="76"/>
        <v/>
      </c>
      <c r="BT20" s="77" t="str">
        <f t="shared" si="77"/>
        <v/>
      </c>
      <c r="BU20" s="77" t="str">
        <f t="shared" si="78"/>
        <v/>
      </c>
      <c r="BV20" s="77" t="str">
        <f t="shared" si="79"/>
        <v/>
      </c>
      <c r="BW20" s="77" t="str">
        <f t="shared" si="80"/>
        <v/>
      </c>
      <c r="BX20" s="77" t="str">
        <f t="shared" si="81"/>
        <v/>
      </c>
      <c r="BY20" s="77" t="str">
        <f t="shared" si="82"/>
        <v/>
      </c>
      <c r="BZ20" s="77" t="str">
        <f t="shared" si="83"/>
        <v/>
      </c>
      <c r="CA20" s="77" t="str">
        <f t="shared" si="84"/>
        <v/>
      </c>
      <c r="CB20" s="77" t="str">
        <f t="shared" si="85"/>
        <v/>
      </c>
      <c r="CC20" s="77" t="str">
        <f t="shared" si="86"/>
        <v/>
      </c>
      <c r="CD20" s="78"/>
      <c r="CE20" s="79"/>
      <c r="CF20" s="79"/>
      <c r="CG20" s="79"/>
      <c r="CH20" s="76"/>
      <c r="CI20" s="76"/>
      <c r="CJ20" s="79"/>
      <c r="CK20" s="80"/>
      <c r="CL20" s="80"/>
      <c r="CM20" s="81"/>
      <c r="CN20" s="81"/>
      <c r="CO20" s="73"/>
      <c r="CP20" s="73"/>
      <c r="CQ20" s="73"/>
      <c r="CR20" s="73"/>
      <c r="CS20" s="73"/>
      <c r="CT20" s="73"/>
      <c r="CU20" s="73"/>
      <c r="CV20" s="79"/>
      <c r="CW20" s="79"/>
      <c r="CX20" s="79"/>
      <c r="CY20" s="79"/>
      <c r="CZ20" s="79"/>
      <c r="DA20" s="79"/>
      <c r="DB20" s="79"/>
    </row>
    <row r="21" spans="1:106" s="35" customFormat="1" ht="24" customHeight="1" x14ac:dyDescent="0.25">
      <c r="A21" s="65"/>
      <c r="B21" s="66"/>
      <c r="C21" s="66"/>
      <c r="D21" s="67"/>
      <c r="E21" s="67"/>
      <c r="F21" s="67"/>
      <c r="G21" s="67"/>
      <c r="H21" s="67"/>
      <c r="I21" s="67"/>
      <c r="J21" s="67"/>
      <c r="K21" s="67"/>
      <c r="L21" s="67"/>
      <c r="M21" s="67"/>
      <c r="N21" s="67"/>
      <c r="O21" s="67"/>
      <c r="P21" s="67"/>
      <c r="Q21" s="67"/>
      <c r="R21" s="67"/>
      <c r="S21" s="67"/>
      <c r="T21" s="67"/>
      <c r="U21" s="67"/>
      <c r="V21" s="67"/>
      <c r="W21" s="67"/>
      <c r="X21" s="67"/>
      <c r="Y21" s="67"/>
      <c r="Z21" s="68"/>
      <c r="AA21" s="69"/>
      <c r="AB21" s="70"/>
      <c r="AC21" s="71"/>
      <c r="AD21" s="72"/>
      <c r="AE21" s="70"/>
      <c r="AF21" s="67"/>
      <c r="AG21" s="34"/>
      <c r="AH21" s="75"/>
      <c r="AI21" s="76"/>
      <c r="AJ21" s="76"/>
      <c r="AK21" s="76"/>
      <c r="AL21" s="76"/>
      <c r="AM21" s="76"/>
      <c r="AN21" s="76"/>
      <c r="AO21" s="76"/>
      <c r="AP21" s="76"/>
      <c r="AQ21" s="76"/>
      <c r="AR21" s="76"/>
      <c r="AS21" s="76"/>
      <c r="AT21" s="76"/>
      <c r="AU21" s="76"/>
      <c r="AV21" s="76"/>
      <c r="AW21" s="76"/>
      <c r="AX21" s="76"/>
      <c r="AY21" s="76"/>
      <c r="AZ21" s="76" t="str">
        <f t="shared" si="64"/>
        <v/>
      </c>
      <c r="BA21" s="76" t="str">
        <f t="shared" si="65"/>
        <v/>
      </c>
      <c r="BB21" s="76" t="str">
        <f t="shared" si="66"/>
        <v/>
      </c>
      <c r="BC21" s="76"/>
      <c r="BD21" s="76"/>
      <c r="BE21" s="76"/>
      <c r="BF21" s="76"/>
      <c r="BG21" s="76"/>
      <c r="BH21" s="76"/>
      <c r="BI21" s="76"/>
      <c r="BJ21" s="77" t="str">
        <f t="shared" si="67"/>
        <v/>
      </c>
      <c r="BK21" s="77" t="str">
        <f t="shared" si="68"/>
        <v/>
      </c>
      <c r="BL21" s="77" t="str">
        <f t="shared" si="69"/>
        <v/>
      </c>
      <c r="BM21" s="77" t="str">
        <f t="shared" si="70"/>
        <v/>
      </c>
      <c r="BN21" s="77" t="str">
        <f t="shared" si="71"/>
        <v/>
      </c>
      <c r="BO21" s="77" t="str">
        <f t="shared" si="72"/>
        <v/>
      </c>
      <c r="BP21" s="77" t="str">
        <f t="shared" si="73"/>
        <v/>
      </c>
      <c r="BQ21" s="77" t="str">
        <f t="shared" si="74"/>
        <v/>
      </c>
      <c r="BR21" s="77" t="str">
        <f t="shared" si="75"/>
        <v/>
      </c>
      <c r="BS21" s="77" t="str">
        <f t="shared" si="76"/>
        <v/>
      </c>
      <c r="BT21" s="77" t="str">
        <f t="shared" si="77"/>
        <v/>
      </c>
      <c r="BU21" s="77" t="str">
        <f t="shared" si="78"/>
        <v/>
      </c>
      <c r="BV21" s="77" t="str">
        <f t="shared" si="79"/>
        <v/>
      </c>
      <c r="BW21" s="77" t="str">
        <f t="shared" si="80"/>
        <v/>
      </c>
      <c r="BX21" s="77" t="str">
        <f t="shared" si="81"/>
        <v/>
      </c>
      <c r="BY21" s="77" t="str">
        <f t="shared" si="82"/>
        <v/>
      </c>
      <c r="BZ21" s="77" t="str">
        <f t="shared" si="83"/>
        <v/>
      </c>
      <c r="CA21" s="77" t="str">
        <f t="shared" si="84"/>
        <v/>
      </c>
      <c r="CB21" s="77" t="str">
        <f t="shared" si="85"/>
        <v/>
      </c>
      <c r="CC21" s="77" t="str">
        <f t="shared" si="86"/>
        <v/>
      </c>
      <c r="CD21" s="78"/>
      <c r="CE21" s="79"/>
      <c r="CF21" s="79"/>
      <c r="CG21" s="79"/>
      <c r="CH21" s="76"/>
      <c r="CI21" s="76"/>
      <c r="CJ21" s="79"/>
      <c r="CK21" s="80"/>
      <c r="CL21" s="80"/>
      <c r="CM21" s="81"/>
      <c r="CN21" s="81"/>
      <c r="CO21" s="73"/>
      <c r="CP21" s="73"/>
      <c r="CQ21" s="73"/>
      <c r="CR21" s="73"/>
      <c r="CS21" s="73"/>
      <c r="CT21" s="73"/>
      <c r="CU21" s="73"/>
      <c r="CV21" s="79"/>
      <c r="CW21" s="79"/>
      <c r="CX21" s="79"/>
      <c r="CY21" s="79"/>
      <c r="CZ21" s="79"/>
      <c r="DA21" s="79"/>
      <c r="DB21" s="79"/>
    </row>
    <row r="22" spans="1:106" s="35" customFormat="1" ht="24" customHeight="1" x14ac:dyDescent="0.25">
      <c r="A22" s="65"/>
      <c r="B22" s="66"/>
      <c r="C22" s="66"/>
      <c r="D22" s="67"/>
      <c r="E22" s="67"/>
      <c r="F22" s="67"/>
      <c r="G22" s="67"/>
      <c r="H22" s="67"/>
      <c r="I22" s="67"/>
      <c r="J22" s="67"/>
      <c r="K22" s="67"/>
      <c r="L22" s="67"/>
      <c r="M22" s="67"/>
      <c r="N22" s="67"/>
      <c r="O22" s="67"/>
      <c r="P22" s="67"/>
      <c r="Q22" s="67"/>
      <c r="R22" s="67"/>
      <c r="S22" s="67"/>
      <c r="T22" s="67"/>
      <c r="U22" s="67"/>
      <c r="V22" s="67"/>
      <c r="W22" s="67"/>
      <c r="X22" s="67"/>
      <c r="Y22" s="67"/>
      <c r="Z22" s="68"/>
      <c r="AA22" s="69"/>
      <c r="AB22" s="70"/>
      <c r="AC22" s="71"/>
      <c r="AD22" s="72"/>
      <c r="AE22" s="70"/>
      <c r="AF22" s="67"/>
      <c r="AG22" s="34"/>
      <c r="AH22" s="75"/>
      <c r="AI22" s="76"/>
      <c r="AJ22" s="76"/>
      <c r="AK22" s="76"/>
      <c r="AL22" s="76"/>
      <c r="AM22" s="76"/>
      <c r="AN22" s="76"/>
      <c r="AO22" s="76"/>
      <c r="AP22" s="76"/>
      <c r="AQ22" s="76"/>
      <c r="AR22" s="76"/>
      <c r="AS22" s="76"/>
      <c r="AT22" s="76"/>
      <c r="AU22" s="76"/>
      <c r="AV22" s="76"/>
      <c r="AW22" s="76"/>
      <c r="AX22" s="76"/>
      <c r="AY22" s="76"/>
      <c r="AZ22" s="76" t="str">
        <f t="shared" si="64"/>
        <v/>
      </c>
      <c r="BA22" s="76" t="str">
        <f t="shared" si="65"/>
        <v/>
      </c>
      <c r="BB22" s="76" t="str">
        <f t="shared" si="66"/>
        <v/>
      </c>
      <c r="BC22" s="76"/>
      <c r="BD22" s="76"/>
      <c r="BE22" s="76"/>
      <c r="BF22" s="76"/>
      <c r="BG22" s="76"/>
      <c r="BH22" s="76"/>
      <c r="BI22" s="76"/>
      <c r="BJ22" s="77" t="str">
        <f t="shared" si="67"/>
        <v/>
      </c>
      <c r="BK22" s="77" t="str">
        <f t="shared" si="68"/>
        <v/>
      </c>
      <c r="BL22" s="77" t="str">
        <f t="shared" si="69"/>
        <v/>
      </c>
      <c r="BM22" s="77" t="str">
        <f t="shared" si="70"/>
        <v/>
      </c>
      <c r="BN22" s="77" t="str">
        <f t="shared" si="71"/>
        <v/>
      </c>
      <c r="BO22" s="77" t="str">
        <f t="shared" si="72"/>
        <v/>
      </c>
      <c r="BP22" s="77" t="str">
        <f t="shared" si="73"/>
        <v/>
      </c>
      <c r="BQ22" s="77" t="str">
        <f t="shared" si="74"/>
        <v/>
      </c>
      <c r="BR22" s="77" t="str">
        <f t="shared" si="75"/>
        <v/>
      </c>
      <c r="BS22" s="77" t="str">
        <f t="shared" si="76"/>
        <v/>
      </c>
      <c r="BT22" s="77" t="str">
        <f t="shared" si="77"/>
        <v/>
      </c>
      <c r="BU22" s="77" t="str">
        <f t="shared" si="78"/>
        <v/>
      </c>
      <c r="BV22" s="77" t="str">
        <f t="shared" si="79"/>
        <v/>
      </c>
      <c r="BW22" s="77" t="str">
        <f t="shared" si="80"/>
        <v/>
      </c>
      <c r="BX22" s="77" t="str">
        <f t="shared" si="81"/>
        <v/>
      </c>
      <c r="BY22" s="77" t="str">
        <f t="shared" si="82"/>
        <v/>
      </c>
      <c r="BZ22" s="77" t="str">
        <f t="shared" si="83"/>
        <v/>
      </c>
      <c r="CA22" s="77" t="str">
        <f t="shared" si="84"/>
        <v/>
      </c>
      <c r="CB22" s="77" t="str">
        <f t="shared" si="85"/>
        <v/>
      </c>
      <c r="CC22" s="77" t="str">
        <f t="shared" si="86"/>
        <v/>
      </c>
      <c r="CD22" s="78"/>
      <c r="CE22" s="79"/>
      <c r="CF22" s="79"/>
      <c r="CG22" s="79"/>
      <c r="CH22" s="76"/>
      <c r="CI22" s="76"/>
      <c r="CJ22" s="79"/>
      <c r="CK22" s="80"/>
      <c r="CL22" s="80"/>
      <c r="CM22" s="81"/>
      <c r="CN22" s="81"/>
      <c r="CO22" s="73"/>
      <c r="CP22" s="73"/>
      <c r="CQ22" s="73"/>
      <c r="CR22" s="73"/>
      <c r="CS22" s="73"/>
      <c r="CT22" s="73"/>
      <c r="CU22" s="73"/>
      <c r="CV22" s="79"/>
      <c r="CW22" s="79"/>
      <c r="CX22" s="79"/>
      <c r="CY22" s="79"/>
      <c r="CZ22" s="79"/>
      <c r="DA22" s="79"/>
      <c r="DB22" s="79"/>
    </row>
    <row r="23" spans="1:106" s="35" customFormat="1" ht="24" customHeight="1" x14ac:dyDescent="0.25">
      <c r="A23" s="65"/>
      <c r="B23" s="66"/>
      <c r="C23" s="66"/>
      <c r="D23" s="67"/>
      <c r="E23" s="67"/>
      <c r="F23" s="67"/>
      <c r="G23" s="67"/>
      <c r="H23" s="67"/>
      <c r="I23" s="67"/>
      <c r="J23" s="67"/>
      <c r="K23" s="67"/>
      <c r="L23" s="67"/>
      <c r="M23" s="67"/>
      <c r="N23" s="67"/>
      <c r="O23" s="67"/>
      <c r="P23" s="67"/>
      <c r="Q23" s="67"/>
      <c r="R23" s="67"/>
      <c r="S23" s="67"/>
      <c r="T23" s="67"/>
      <c r="U23" s="67"/>
      <c r="V23" s="67"/>
      <c r="W23" s="67"/>
      <c r="X23" s="67"/>
      <c r="Y23" s="67"/>
      <c r="Z23" s="68"/>
      <c r="AA23" s="69"/>
      <c r="AB23" s="70"/>
      <c r="AC23" s="71"/>
      <c r="AD23" s="72"/>
      <c r="AE23" s="70"/>
      <c r="AF23" s="67"/>
      <c r="AG23" s="34"/>
      <c r="AH23" s="75"/>
      <c r="AI23" s="76"/>
      <c r="AJ23" s="76"/>
      <c r="AK23" s="76"/>
      <c r="AL23" s="76"/>
      <c r="AM23" s="76"/>
      <c r="AN23" s="76"/>
      <c r="AO23" s="76"/>
      <c r="AP23" s="76"/>
      <c r="AQ23" s="76"/>
      <c r="AR23" s="76"/>
      <c r="AS23" s="76"/>
      <c r="AT23" s="76"/>
      <c r="AU23" s="76"/>
      <c r="AV23" s="76"/>
      <c r="AW23" s="76"/>
      <c r="AX23" s="76"/>
      <c r="AY23" s="76"/>
      <c r="AZ23" s="76" t="str">
        <f t="shared" si="64"/>
        <v/>
      </c>
      <c r="BA23" s="76" t="str">
        <f t="shared" si="65"/>
        <v/>
      </c>
      <c r="BB23" s="76" t="str">
        <f t="shared" si="66"/>
        <v/>
      </c>
      <c r="BC23" s="76"/>
      <c r="BD23" s="76"/>
      <c r="BE23" s="76"/>
      <c r="BF23" s="76"/>
      <c r="BG23" s="76"/>
      <c r="BH23" s="76"/>
      <c r="BI23" s="76"/>
      <c r="BJ23" s="77" t="str">
        <f t="shared" si="67"/>
        <v/>
      </c>
      <c r="BK23" s="77" t="str">
        <f t="shared" si="68"/>
        <v/>
      </c>
      <c r="BL23" s="77" t="str">
        <f t="shared" si="69"/>
        <v/>
      </c>
      <c r="BM23" s="77" t="str">
        <f t="shared" si="70"/>
        <v/>
      </c>
      <c r="BN23" s="77" t="str">
        <f t="shared" si="71"/>
        <v/>
      </c>
      <c r="BO23" s="77" t="str">
        <f t="shared" si="72"/>
        <v/>
      </c>
      <c r="BP23" s="77" t="str">
        <f t="shared" si="73"/>
        <v/>
      </c>
      <c r="BQ23" s="77" t="str">
        <f t="shared" si="74"/>
        <v/>
      </c>
      <c r="BR23" s="77" t="str">
        <f t="shared" si="75"/>
        <v/>
      </c>
      <c r="BS23" s="77" t="str">
        <f t="shared" si="76"/>
        <v/>
      </c>
      <c r="BT23" s="77" t="str">
        <f t="shared" si="77"/>
        <v/>
      </c>
      <c r="BU23" s="77" t="str">
        <f t="shared" si="78"/>
        <v/>
      </c>
      <c r="BV23" s="77" t="str">
        <f t="shared" si="79"/>
        <v/>
      </c>
      <c r="BW23" s="77" t="str">
        <f t="shared" si="80"/>
        <v/>
      </c>
      <c r="BX23" s="77" t="str">
        <f t="shared" si="81"/>
        <v/>
      </c>
      <c r="BY23" s="77" t="str">
        <f t="shared" si="82"/>
        <v/>
      </c>
      <c r="BZ23" s="77" t="str">
        <f t="shared" si="83"/>
        <v/>
      </c>
      <c r="CA23" s="77" t="str">
        <f t="shared" si="84"/>
        <v/>
      </c>
      <c r="CB23" s="77" t="str">
        <f t="shared" si="85"/>
        <v/>
      </c>
      <c r="CC23" s="77" t="str">
        <f t="shared" si="86"/>
        <v/>
      </c>
      <c r="CD23" s="78"/>
      <c r="CE23" s="79"/>
      <c r="CF23" s="79"/>
      <c r="CG23" s="79"/>
      <c r="CH23" s="76"/>
      <c r="CI23" s="76"/>
      <c r="CJ23" s="79"/>
      <c r="CK23" s="80"/>
      <c r="CL23" s="80"/>
      <c r="CM23" s="81"/>
      <c r="CN23" s="81"/>
      <c r="CO23" s="73"/>
      <c r="CP23" s="73"/>
      <c r="CQ23" s="73"/>
      <c r="CR23" s="73"/>
      <c r="CS23" s="73"/>
      <c r="CT23" s="73"/>
      <c r="CU23" s="73"/>
      <c r="CV23" s="79"/>
      <c r="CW23" s="79"/>
      <c r="CX23" s="79"/>
      <c r="CY23" s="79"/>
      <c r="CZ23" s="79"/>
      <c r="DA23" s="79"/>
      <c r="DB23" s="79"/>
    </row>
    <row r="24" spans="1:106" s="35" customFormat="1" ht="24" customHeight="1" x14ac:dyDescent="0.25">
      <c r="A24" s="65"/>
      <c r="B24" s="66"/>
      <c r="C24" s="66"/>
      <c r="D24" s="67"/>
      <c r="E24" s="67"/>
      <c r="F24" s="67"/>
      <c r="G24" s="67"/>
      <c r="H24" s="67"/>
      <c r="I24" s="67"/>
      <c r="J24" s="67"/>
      <c r="K24" s="67"/>
      <c r="L24" s="67"/>
      <c r="M24" s="67"/>
      <c r="N24" s="67"/>
      <c r="O24" s="67"/>
      <c r="P24" s="67"/>
      <c r="Q24" s="67"/>
      <c r="R24" s="67"/>
      <c r="S24" s="67"/>
      <c r="T24" s="67"/>
      <c r="U24" s="67"/>
      <c r="V24" s="67"/>
      <c r="W24" s="67"/>
      <c r="X24" s="67"/>
      <c r="Y24" s="67"/>
      <c r="Z24" s="68"/>
      <c r="AA24" s="69"/>
      <c r="AB24" s="70"/>
      <c r="AC24" s="71"/>
      <c r="AD24" s="72"/>
      <c r="AE24" s="70"/>
      <c r="AF24" s="67"/>
      <c r="AG24" s="34"/>
      <c r="AH24" s="75"/>
      <c r="AI24" s="76"/>
      <c r="AJ24" s="76"/>
      <c r="AK24" s="76"/>
      <c r="AL24" s="76"/>
      <c r="AM24" s="76"/>
      <c r="AN24" s="76"/>
      <c r="AO24" s="76"/>
      <c r="AP24" s="76"/>
      <c r="AQ24" s="76"/>
      <c r="AR24" s="76"/>
      <c r="AS24" s="76"/>
      <c r="AT24" s="76"/>
      <c r="AU24" s="76"/>
      <c r="AV24" s="76"/>
      <c r="AW24" s="76"/>
      <c r="AX24" s="76"/>
      <c r="AY24" s="76"/>
      <c r="AZ24" s="76" t="str">
        <f t="shared" si="64"/>
        <v/>
      </c>
      <c r="BA24" s="76" t="str">
        <f t="shared" si="65"/>
        <v/>
      </c>
      <c r="BB24" s="76" t="str">
        <f t="shared" si="66"/>
        <v/>
      </c>
      <c r="BC24" s="76"/>
      <c r="BD24" s="76"/>
      <c r="BE24" s="76"/>
      <c r="BF24" s="76"/>
      <c r="BG24" s="76"/>
      <c r="BH24" s="76"/>
      <c r="BI24" s="76"/>
      <c r="BJ24" s="77" t="str">
        <f t="shared" si="67"/>
        <v/>
      </c>
      <c r="BK24" s="77" t="str">
        <f t="shared" si="68"/>
        <v/>
      </c>
      <c r="BL24" s="77" t="str">
        <f t="shared" si="69"/>
        <v/>
      </c>
      <c r="BM24" s="77" t="str">
        <f t="shared" si="70"/>
        <v/>
      </c>
      <c r="BN24" s="77" t="str">
        <f t="shared" si="71"/>
        <v/>
      </c>
      <c r="BO24" s="77" t="str">
        <f t="shared" si="72"/>
        <v/>
      </c>
      <c r="BP24" s="77" t="str">
        <f t="shared" si="73"/>
        <v/>
      </c>
      <c r="BQ24" s="77" t="str">
        <f t="shared" si="74"/>
        <v/>
      </c>
      <c r="BR24" s="77" t="str">
        <f t="shared" si="75"/>
        <v/>
      </c>
      <c r="BS24" s="77" t="str">
        <f t="shared" si="76"/>
        <v/>
      </c>
      <c r="BT24" s="77" t="str">
        <f t="shared" si="77"/>
        <v/>
      </c>
      <c r="BU24" s="77" t="str">
        <f t="shared" si="78"/>
        <v/>
      </c>
      <c r="BV24" s="77" t="str">
        <f t="shared" si="79"/>
        <v/>
      </c>
      <c r="BW24" s="77" t="str">
        <f t="shared" si="80"/>
        <v/>
      </c>
      <c r="BX24" s="77" t="str">
        <f t="shared" si="81"/>
        <v/>
      </c>
      <c r="BY24" s="77" t="str">
        <f t="shared" si="82"/>
        <v/>
      </c>
      <c r="BZ24" s="77" t="str">
        <f t="shared" si="83"/>
        <v/>
      </c>
      <c r="CA24" s="77" t="str">
        <f t="shared" si="84"/>
        <v/>
      </c>
      <c r="CB24" s="77" t="str">
        <f t="shared" si="85"/>
        <v/>
      </c>
      <c r="CC24" s="77" t="str">
        <f t="shared" si="86"/>
        <v/>
      </c>
      <c r="CD24" s="78"/>
      <c r="CE24" s="79"/>
      <c r="CF24" s="79"/>
      <c r="CG24" s="79"/>
      <c r="CH24" s="76"/>
      <c r="CI24" s="76"/>
      <c r="CJ24" s="79"/>
      <c r="CK24" s="80"/>
      <c r="CL24" s="80"/>
      <c r="CM24" s="81"/>
      <c r="CN24" s="81"/>
      <c r="CO24" s="73"/>
      <c r="CP24" s="73"/>
      <c r="CQ24" s="73"/>
      <c r="CR24" s="73"/>
      <c r="CS24" s="73"/>
      <c r="CT24" s="73"/>
      <c r="CU24" s="73"/>
      <c r="CV24" s="79"/>
      <c r="CW24" s="79"/>
      <c r="CX24" s="79"/>
      <c r="CY24" s="79"/>
      <c r="CZ24" s="79"/>
      <c r="DA24" s="79"/>
      <c r="DB24" s="79"/>
    </row>
    <row r="25" spans="1:106" s="35" customFormat="1" ht="24" customHeight="1" x14ac:dyDescent="0.25">
      <c r="A25" s="65"/>
      <c r="B25" s="66"/>
      <c r="C25" s="66"/>
      <c r="D25" s="67"/>
      <c r="E25" s="67"/>
      <c r="F25" s="67"/>
      <c r="G25" s="67"/>
      <c r="H25" s="67"/>
      <c r="I25" s="67"/>
      <c r="J25" s="67"/>
      <c r="K25" s="67"/>
      <c r="L25" s="67"/>
      <c r="M25" s="67"/>
      <c r="N25" s="67"/>
      <c r="O25" s="67"/>
      <c r="P25" s="67"/>
      <c r="Q25" s="67"/>
      <c r="R25" s="67"/>
      <c r="S25" s="67"/>
      <c r="T25" s="67"/>
      <c r="U25" s="67"/>
      <c r="V25" s="67"/>
      <c r="W25" s="67"/>
      <c r="X25" s="67"/>
      <c r="Y25" s="67"/>
      <c r="Z25" s="68"/>
      <c r="AA25" s="69"/>
      <c r="AB25" s="70"/>
      <c r="AC25" s="71"/>
      <c r="AD25" s="72"/>
      <c r="AE25" s="70"/>
      <c r="AF25" s="67"/>
      <c r="AG25" s="34"/>
      <c r="AH25" s="75"/>
      <c r="AI25" s="76"/>
      <c r="AJ25" s="76"/>
      <c r="AK25" s="76"/>
      <c r="AL25" s="76"/>
      <c r="AM25" s="76"/>
      <c r="AN25" s="76"/>
      <c r="AO25" s="76"/>
      <c r="AP25" s="76"/>
      <c r="AQ25" s="76"/>
      <c r="AR25" s="76"/>
      <c r="AS25" s="76"/>
      <c r="AT25" s="76"/>
      <c r="AU25" s="76"/>
      <c r="AV25" s="76"/>
      <c r="AW25" s="76"/>
      <c r="AX25" s="76"/>
      <c r="AY25" s="76"/>
      <c r="AZ25" s="76" t="str">
        <f t="shared" si="64"/>
        <v/>
      </c>
      <c r="BA25" s="76" t="str">
        <f t="shared" si="65"/>
        <v/>
      </c>
      <c r="BB25" s="76" t="str">
        <f t="shared" si="66"/>
        <v/>
      </c>
      <c r="BC25" s="76"/>
      <c r="BD25" s="76"/>
      <c r="BE25" s="76"/>
      <c r="BF25" s="76"/>
      <c r="BG25" s="76"/>
      <c r="BH25" s="76"/>
      <c r="BI25" s="76"/>
      <c r="BJ25" s="77" t="str">
        <f t="shared" si="67"/>
        <v/>
      </c>
      <c r="BK25" s="77" t="str">
        <f t="shared" si="68"/>
        <v/>
      </c>
      <c r="BL25" s="77" t="str">
        <f t="shared" si="69"/>
        <v/>
      </c>
      <c r="BM25" s="77" t="str">
        <f t="shared" si="70"/>
        <v/>
      </c>
      <c r="BN25" s="77" t="str">
        <f t="shared" si="71"/>
        <v/>
      </c>
      <c r="BO25" s="77" t="str">
        <f t="shared" si="72"/>
        <v/>
      </c>
      <c r="BP25" s="77" t="str">
        <f t="shared" si="73"/>
        <v/>
      </c>
      <c r="BQ25" s="77" t="str">
        <f t="shared" si="74"/>
        <v/>
      </c>
      <c r="BR25" s="77" t="str">
        <f t="shared" si="75"/>
        <v/>
      </c>
      <c r="BS25" s="77" t="str">
        <f t="shared" si="76"/>
        <v/>
      </c>
      <c r="BT25" s="77" t="str">
        <f t="shared" si="77"/>
        <v/>
      </c>
      <c r="BU25" s="77" t="str">
        <f t="shared" si="78"/>
        <v/>
      </c>
      <c r="BV25" s="77" t="str">
        <f t="shared" si="79"/>
        <v/>
      </c>
      <c r="BW25" s="77" t="str">
        <f t="shared" si="80"/>
        <v/>
      </c>
      <c r="BX25" s="77" t="str">
        <f t="shared" si="81"/>
        <v/>
      </c>
      <c r="BY25" s="77" t="str">
        <f t="shared" si="82"/>
        <v/>
      </c>
      <c r="BZ25" s="77" t="str">
        <f t="shared" si="83"/>
        <v/>
      </c>
      <c r="CA25" s="77" t="str">
        <f t="shared" si="84"/>
        <v/>
      </c>
      <c r="CB25" s="77" t="str">
        <f t="shared" si="85"/>
        <v/>
      </c>
      <c r="CC25" s="77" t="str">
        <f t="shared" si="86"/>
        <v/>
      </c>
      <c r="CD25" s="78"/>
      <c r="CE25" s="79"/>
      <c r="CF25" s="79"/>
      <c r="CG25" s="79"/>
      <c r="CH25" s="76"/>
      <c r="CI25" s="76"/>
      <c r="CJ25" s="79"/>
      <c r="CK25" s="80"/>
      <c r="CL25" s="80"/>
      <c r="CM25" s="81"/>
      <c r="CN25" s="81"/>
      <c r="CO25" s="73"/>
      <c r="CP25" s="73"/>
      <c r="CQ25" s="73"/>
      <c r="CR25" s="73"/>
      <c r="CS25" s="73"/>
      <c r="CT25" s="73"/>
      <c r="CU25" s="73"/>
      <c r="CV25" s="79"/>
      <c r="CW25" s="79"/>
      <c r="CX25" s="79"/>
      <c r="CY25" s="79"/>
      <c r="CZ25" s="79"/>
      <c r="DA25" s="79"/>
      <c r="DB25" s="79"/>
    </row>
    <row r="26" spans="1:106" s="35" customFormat="1" ht="24" customHeight="1" x14ac:dyDescent="0.25">
      <c r="A26" s="65"/>
      <c r="B26" s="66"/>
      <c r="C26" s="66"/>
      <c r="D26" s="67"/>
      <c r="E26" s="67"/>
      <c r="F26" s="67"/>
      <c r="G26" s="67"/>
      <c r="H26" s="67"/>
      <c r="I26" s="67"/>
      <c r="J26" s="67"/>
      <c r="K26" s="67"/>
      <c r="L26" s="67"/>
      <c r="M26" s="67"/>
      <c r="N26" s="67"/>
      <c r="O26" s="67"/>
      <c r="P26" s="67"/>
      <c r="Q26" s="67"/>
      <c r="R26" s="67"/>
      <c r="S26" s="67"/>
      <c r="T26" s="67"/>
      <c r="U26" s="67"/>
      <c r="V26" s="67"/>
      <c r="W26" s="67"/>
      <c r="X26" s="67"/>
      <c r="Y26" s="67"/>
      <c r="Z26" s="68"/>
      <c r="AA26" s="69"/>
      <c r="AB26" s="70"/>
      <c r="AC26" s="71"/>
      <c r="AD26" s="72"/>
      <c r="AE26" s="70"/>
      <c r="AF26" s="67"/>
      <c r="AG26" s="34"/>
      <c r="AH26" s="75"/>
      <c r="AI26" s="76"/>
      <c r="AJ26" s="76"/>
      <c r="AK26" s="76"/>
      <c r="AL26" s="76"/>
      <c r="AM26" s="76"/>
      <c r="AN26" s="76"/>
      <c r="AO26" s="76"/>
      <c r="AP26" s="76"/>
      <c r="AQ26" s="76"/>
      <c r="AR26" s="76"/>
      <c r="AS26" s="76"/>
      <c r="AT26" s="76"/>
      <c r="AU26" s="76"/>
      <c r="AV26" s="76"/>
      <c r="AW26" s="76"/>
      <c r="AX26" s="76"/>
      <c r="AY26" s="76"/>
      <c r="AZ26" s="76" t="str">
        <f t="shared" si="64"/>
        <v/>
      </c>
      <c r="BA26" s="76" t="str">
        <f t="shared" si="65"/>
        <v/>
      </c>
      <c r="BB26" s="76" t="str">
        <f t="shared" si="66"/>
        <v/>
      </c>
      <c r="BC26" s="76"/>
      <c r="BD26" s="76"/>
      <c r="BE26" s="76"/>
      <c r="BF26" s="76"/>
      <c r="BG26" s="76"/>
      <c r="BH26" s="76"/>
      <c r="BI26" s="76"/>
      <c r="BJ26" s="77" t="str">
        <f t="shared" si="67"/>
        <v/>
      </c>
      <c r="BK26" s="77" t="str">
        <f t="shared" si="68"/>
        <v/>
      </c>
      <c r="BL26" s="77" t="str">
        <f t="shared" si="69"/>
        <v/>
      </c>
      <c r="BM26" s="77" t="str">
        <f t="shared" si="70"/>
        <v/>
      </c>
      <c r="BN26" s="77" t="str">
        <f t="shared" si="71"/>
        <v/>
      </c>
      <c r="BO26" s="77" t="str">
        <f t="shared" si="72"/>
        <v/>
      </c>
      <c r="BP26" s="77" t="str">
        <f t="shared" si="73"/>
        <v/>
      </c>
      <c r="BQ26" s="77" t="str">
        <f t="shared" si="74"/>
        <v/>
      </c>
      <c r="BR26" s="77" t="str">
        <f t="shared" si="75"/>
        <v/>
      </c>
      <c r="BS26" s="77" t="str">
        <f t="shared" si="76"/>
        <v/>
      </c>
      <c r="BT26" s="77" t="str">
        <f t="shared" si="77"/>
        <v/>
      </c>
      <c r="BU26" s="77" t="str">
        <f t="shared" si="78"/>
        <v/>
      </c>
      <c r="BV26" s="77" t="str">
        <f t="shared" si="79"/>
        <v/>
      </c>
      <c r="BW26" s="77" t="str">
        <f t="shared" si="80"/>
        <v/>
      </c>
      <c r="BX26" s="77" t="str">
        <f t="shared" si="81"/>
        <v/>
      </c>
      <c r="BY26" s="77" t="str">
        <f t="shared" si="82"/>
        <v/>
      </c>
      <c r="BZ26" s="77" t="str">
        <f t="shared" si="83"/>
        <v/>
      </c>
      <c r="CA26" s="77" t="str">
        <f t="shared" si="84"/>
        <v/>
      </c>
      <c r="CB26" s="77" t="str">
        <f t="shared" si="85"/>
        <v/>
      </c>
      <c r="CC26" s="77" t="str">
        <f t="shared" si="86"/>
        <v/>
      </c>
      <c r="CD26" s="78"/>
      <c r="CE26" s="79"/>
      <c r="CF26" s="79"/>
      <c r="CG26" s="79"/>
      <c r="CH26" s="76"/>
      <c r="CI26" s="76"/>
      <c r="CJ26" s="79"/>
      <c r="CK26" s="80"/>
      <c r="CL26" s="80"/>
      <c r="CM26" s="81"/>
      <c r="CN26" s="81"/>
      <c r="CO26" s="73"/>
      <c r="CP26" s="73"/>
      <c r="CQ26" s="73"/>
      <c r="CR26" s="73"/>
      <c r="CS26" s="73"/>
      <c r="CT26" s="73"/>
      <c r="CU26" s="73"/>
      <c r="CV26" s="79"/>
      <c r="CW26" s="79"/>
      <c r="CX26" s="79"/>
      <c r="CY26" s="79"/>
      <c r="CZ26" s="79"/>
      <c r="DA26" s="79"/>
      <c r="DB26" s="79"/>
    </row>
    <row r="27" spans="1:106" s="35" customFormat="1" ht="24" customHeight="1" x14ac:dyDescent="0.25">
      <c r="A27" s="65"/>
      <c r="B27" s="66"/>
      <c r="C27" s="66"/>
      <c r="D27" s="67"/>
      <c r="E27" s="67"/>
      <c r="F27" s="67"/>
      <c r="G27" s="67"/>
      <c r="H27" s="67"/>
      <c r="I27" s="67"/>
      <c r="J27" s="67"/>
      <c r="K27" s="67"/>
      <c r="L27" s="67"/>
      <c r="M27" s="67"/>
      <c r="N27" s="67"/>
      <c r="O27" s="67"/>
      <c r="P27" s="67"/>
      <c r="Q27" s="67"/>
      <c r="R27" s="67"/>
      <c r="S27" s="67"/>
      <c r="T27" s="67"/>
      <c r="U27" s="67"/>
      <c r="V27" s="67"/>
      <c r="W27" s="67"/>
      <c r="X27" s="67"/>
      <c r="Y27" s="67"/>
      <c r="Z27" s="68"/>
      <c r="AA27" s="69"/>
      <c r="AB27" s="70"/>
      <c r="AC27" s="71"/>
      <c r="AD27" s="72"/>
      <c r="AE27" s="70"/>
      <c r="AF27" s="67"/>
      <c r="AG27" s="34"/>
      <c r="AH27" s="75"/>
      <c r="AI27" s="76"/>
      <c r="AJ27" s="76"/>
      <c r="AK27" s="76"/>
      <c r="AL27" s="76"/>
      <c r="AM27" s="76"/>
      <c r="AN27" s="76"/>
      <c r="AO27" s="76"/>
      <c r="AP27" s="76"/>
      <c r="AQ27" s="76"/>
      <c r="AR27" s="76"/>
      <c r="AS27" s="76"/>
      <c r="AT27" s="76"/>
      <c r="AU27" s="76"/>
      <c r="AV27" s="76"/>
      <c r="AW27" s="76"/>
      <c r="AX27" s="76"/>
      <c r="AY27" s="76"/>
      <c r="AZ27" s="76" t="str">
        <f t="shared" si="64"/>
        <v/>
      </c>
      <c r="BA27" s="76" t="str">
        <f t="shared" si="65"/>
        <v/>
      </c>
      <c r="BB27" s="76" t="str">
        <f t="shared" si="66"/>
        <v/>
      </c>
      <c r="BC27" s="76"/>
      <c r="BD27" s="76"/>
      <c r="BE27" s="76"/>
      <c r="BF27" s="76"/>
      <c r="BG27" s="76"/>
      <c r="BH27" s="76"/>
      <c r="BI27" s="76"/>
      <c r="BJ27" s="77" t="str">
        <f t="shared" si="67"/>
        <v/>
      </c>
      <c r="BK27" s="77" t="str">
        <f t="shared" si="68"/>
        <v/>
      </c>
      <c r="BL27" s="77" t="str">
        <f t="shared" si="69"/>
        <v/>
      </c>
      <c r="BM27" s="77" t="str">
        <f t="shared" si="70"/>
        <v/>
      </c>
      <c r="BN27" s="77" t="str">
        <f t="shared" si="71"/>
        <v/>
      </c>
      <c r="BO27" s="77" t="str">
        <f t="shared" si="72"/>
        <v/>
      </c>
      <c r="BP27" s="77" t="str">
        <f t="shared" si="73"/>
        <v/>
      </c>
      <c r="BQ27" s="77" t="str">
        <f t="shared" si="74"/>
        <v/>
      </c>
      <c r="BR27" s="77" t="str">
        <f t="shared" si="75"/>
        <v/>
      </c>
      <c r="BS27" s="77" t="str">
        <f t="shared" si="76"/>
        <v/>
      </c>
      <c r="BT27" s="77" t="str">
        <f t="shared" si="77"/>
        <v/>
      </c>
      <c r="BU27" s="77" t="str">
        <f t="shared" si="78"/>
        <v/>
      </c>
      <c r="BV27" s="77" t="str">
        <f t="shared" si="79"/>
        <v/>
      </c>
      <c r="BW27" s="77" t="str">
        <f t="shared" si="80"/>
        <v/>
      </c>
      <c r="BX27" s="77" t="str">
        <f t="shared" si="81"/>
        <v/>
      </c>
      <c r="BY27" s="77" t="str">
        <f t="shared" si="82"/>
        <v/>
      </c>
      <c r="BZ27" s="77" t="str">
        <f t="shared" si="83"/>
        <v/>
      </c>
      <c r="CA27" s="77" t="str">
        <f t="shared" si="84"/>
        <v/>
      </c>
      <c r="CB27" s="77" t="str">
        <f t="shared" si="85"/>
        <v/>
      </c>
      <c r="CC27" s="77" t="str">
        <f t="shared" si="86"/>
        <v/>
      </c>
      <c r="CD27" s="78"/>
      <c r="CE27" s="79"/>
      <c r="CF27" s="79"/>
      <c r="CG27" s="79"/>
      <c r="CH27" s="76"/>
      <c r="CI27" s="76"/>
      <c r="CJ27" s="79"/>
      <c r="CK27" s="80"/>
      <c r="CL27" s="80"/>
      <c r="CM27" s="81"/>
      <c r="CN27" s="81"/>
      <c r="CO27" s="73"/>
      <c r="CP27" s="73"/>
      <c r="CQ27" s="73"/>
      <c r="CR27" s="73"/>
      <c r="CS27" s="73"/>
      <c r="CT27" s="73"/>
      <c r="CU27" s="73"/>
      <c r="CV27" s="79"/>
      <c r="CW27" s="79"/>
      <c r="CX27" s="79"/>
      <c r="CY27" s="79"/>
      <c r="CZ27" s="79"/>
      <c r="DA27" s="79"/>
      <c r="DB27" s="79"/>
    </row>
    <row r="28" spans="1:106" s="35" customFormat="1" ht="24" customHeight="1" x14ac:dyDescent="0.25">
      <c r="A28" s="65"/>
      <c r="B28" s="66"/>
      <c r="C28" s="66"/>
      <c r="D28" s="67"/>
      <c r="E28" s="67"/>
      <c r="F28" s="67"/>
      <c r="G28" s="67"/>
      <c r="H28" s="67"/>
      <c r="I28" s="67"/>
      <c r="J28" s="67"/>
      <c r="K28" s="67"/>
      <c r="L28" s="67"/>
      <c r="M28" s="67"/>
      <c r="N28" s="67"/>
      <c r="O28" s="67"/>
      <c r="P28" s="67"/>
      <c r="Q28" s="67"/>
      <c r="R28" s="67"/>
      <c r="S28" s="67"/>
      <c r="T28" s="67"/>
      <c r="U28" s="67"/>
      <c r="V28" s="67"/>
      <c r="W28" s="67"/>
      <c r="X28" s="67"/>
      <c r="Y28" s="67"/>
      <c r="Z28" s="68"/>
      <c r="AA28" s="69"/>
      <c r="AB28" s="70"/>
      <c r="AC28" s="71"/>
      <c r="AD28" s="72"/>
      <c r="AE28" s="70"/>
      <c r="AF28" s="67"/>
      <c r="AG28" s="34"/>
      <c r="AH28" s="75"/>
      <c r="AI28" s="76"/>
      <c r="AJ28" s="76"/>
      <c r="AK28" s="76"/>
      <c r="AL28" s="76"/>
      <c r="AM28" s="76"/>
      <c r="AN28" s="76"/>
      <c r="AO28" s="76"/>
      <c r="AP28" s="76"/>
      <c r="AQ28" s="76"/>
      <c r="AR28" s="76"/>
      <c r="AS28" s="76"/>
      <c r="AT28" s="76"/>
      <c r="AU28" s="76"/>
      <c r="AV28" s="76"/>
      <c r="AW28" s="76"/>
      <c r="AX28" s="76"/>
      <c r="AY28" s="76"/>
      <c r="AZ28" s="76" t="str">
        <f t="shared" si="64"/>
        <v/>
      </c>
      <c r="BA28" s="76" t="str">
        <f t="shared" si="65"/>
        <v/>
      </c>
      <c r="BB28" s="76" t="str">
        <f t="shared" si="66"/>
        <v/>
      </c>
      <c r="BC28" s="76"/>
      <c r="BD28" s="76"/>
      <c r="BE28" s="76"/>
      <c r="BF28" s="76"/>
      <c r="BG28" s="76"/>
      <c r="BH28" s="76"/>
      <c r="BI28" s="76"/>
      <c r="BJ28" s="77" t="str">
        <f t="shared" si="67"/>
        <v/>
      </c>
      <c r="BK28" s="77" t="str">
        <f t="shared" si="68"/>
        <v/>
      </c>
      <c r="BL28" s="77" t="str">
        <f t="shared" si="69"/>
        <v/>
      </c>
      <c r="BM28" s="77" t="str">
        <f t="shared" si="70"/>
        <v/>
      </c>
      <c r="BN28" s="77" t="str">
        <f t="shared" si="71"/>
        <v/>
      </c>
      <c r="BO28" s="77" t="str">
        <f t="shared" si="72"/>
        <v/>
      </c>
      <c r="BP28" s="77" t="str">
        <f t="shared" si="73"/>
        <v/>
      </c>
      <c r="BQ28" s="77" t="str">
        <f t="shared" si="74"/>
        <v/>
      </c>
      <c r="BR28" s="77" t="str">
        <f t="shared" si="75"/>
        <v/>
      </c>
      <c r="BS28" s="77" t="str">
        <f t="shared" si="76"/>
        <v/>
      </c>
      <c r="BT28" s="77" t="str">
        <f t="shared" si="77"/>
        <v/>
      </c>
      <c r="BU28" s="77" t="str">
        <f t="shared" si="78"/>
        <v/>
      </c>
      <c r="BV28" s="77" t="str">
        <f t="shared" si="79"/>
        <v/>
      </c>
      <c r="BW28" s="77" t="str">
        <f t="shared" si="80"/>
        <v/>
      </c>
      <c r="BX28" s="77" t="str">
        <f t="shared" si="81"/>
        <v/>
      </c>
      <c r="BY28" s="77" t="str">
        <f t="shared" si="82"/>
        <v/>
      </c>
      <c r="BZ28" s="77" t="str">
        <f t="shared" si="83"/>
        <v/>
      </c>
      <c r="CA28" s="77" t="str">
        <f t="shared" si="84"/>
        <v/>
      </c>
      <c r="CB28" s="77" t="str">
        <f t="shared" si="85"/>
        <v/>
      </c>
      <c r="CC28" s="77" t="str">
        <f t="shared" si="86"/>
        <v/>
      </c>
      <c r="CD28" s="78"/>
      <c r="CE28" s="79"/>
      <c r="CF28" s="79"/>
      <c r="CG28" s="79"/>
      <c r="CH28" s="76"/>
      <c r="CI28" s="76"/>
      <c r="CJ28" s="79"/>
      <c r="CK28" s="80"/>
      <c r="CL28" s="80"/>
      <c r="CM28" s="81"/>
      <c r="CN28" s="81"/>
      <c r="CO28" s="73"/>
      <c r="CP28" s="73"/>
      <c r="CQ28" s="73"/>
      <c r="CR28" s="73"/>
      <c r="CS28" s="73"/>
      <c r="CT28" s="73"/>
      <c r="CU28" s="73"/>
      <c r="CV28" s="79"/>
      <c r="CW28" s="79"/>
      <c r="CX28" s="79"/>
      <c r="CY28" s="79"/>
      <c r="CZ28" s="79"/>
      <c r="DA28" s="79"/>
      <c r="DB28" s="79"/>
    </row>
    <row r="29" spans="1:106" s="35" customFormat="1" ht="24" customHeight="1" x14ac:dyDescent="0.25">
      <c r="A29" s="65"/>
      <c r="B29" s="66"/>
      <c r="C29" s="66"/>
      <c r="D29" s="67"/>
      <c r="E29" s="67"/>
      <c r="F29" s="67"/>
      <c r="G29" s="67"/>
      <c r="H29" s="67"/>
      <c r="I29" s="67"/>
      <c r="J29" s="67"/>
      <c r="K29" s="67"/>
      <c r="L29" s="67"/>
      <c r="M29" s="67"/>
      <c r="N29" s="67"/>
      <c r="O29" s="67"/>
      <c r="P29" s="67"/>
      <c r="Q29" s="67"/>
      <c r="R29" s="67"/>
      <c r="S29" s="67"/>
      <c r="T29" s="67"/>
      <c r="U29" s="67"/>
      <c r="V29" s="67"/>
      <c r="W29" s="67"/>
      <c r="X29" s="67"/>
      <c r="Y29" s="67"/>
      <c r="Z29" s="68"/>
      <c r="AA29" s="69"/>
      <c r="AB29" s="70"/>
      <c r="AC29" s="71"/>
      <c r="AD29" s="72"/>
      <c r="AE29" s="70"/>
      <c r="AF29" s="67"/>
      <c r="AG29" s="34"/>
      <c r="AH29" s="75"/>
      <c r="AI29" s="76"/>
      <c r="AJ29" s="76"/>
      <c r="AK29" s="76"/>
      <c r="AL29" s="76"/>
      <c r="AM29" s="76"/>
      <c r="AN29" s="76"/>
      <c r="AO29" s="76"/>
      <c r="AP29" s="76"/>
      <c r="AQ29" s="76"/>
      <c r="AR29" s="76"/>
      <c r="AS29" s="76"/>
      <c r="AT29" s="76"/>
      <c r="AU29" s="76"/>
      <c r="AV29" s="76"/>
      <c r="AW29" s="76"/>
      <c r="AX29" s="76"/>
      <c r="AY29" s="76"/>
      <c r="AZ29" s="76" t="str">
        <f t="shared" si="64"/>
        <v/>
      </c>
      <c r="BA29" s="76" t="str">
        <f t="shared" si="65"/>
        <v/>
      </c>
      <c r="BB29" s="76" t="str">
        <f t="shared" si="66"/>
        <v/>
      </c>
      <c r="BC29" s="76"/>
      <c r="BD29" s="76"/>
      <c r="BE29" s="76"/>
      <c r="BF29" s="76"/>
      <c r="BG29" s="76"/>
      <c r="BH29" s="76"/>
      <c r="BI29" s="76"/>
      <c r="BJ29" s="77" t="str">
        <f t="shared" si="67"/>
        <v/>
      </c>
      <c r="BK29" s="77" t="str">
        <f t="shared" si="68"/>
        <v/>
      </c>
      <c r="BL29" s="77" t="str">
        <f t="shared" si="69"/>
        <v/>
      </c>
      <c r="BM29" s="77" t="str">
        <f t="shared" si="70"/>
        <v/>
      </c>
      <c r="BN29" s="77" t="str">
        <f t="shared" si="71"/>
        <v/>
      </c>
      <c r="BO29" s="77" t="str">
        <f t="shared" si="72"/>
        <v/>
      </c>
      <c r="BP29" s="77" t="str">
        <f t="shared" si="73"/>
        <v/>
      </c>
      <c r="BQ29" s="77" t="str">
        <f t="shared" si="74"/>
        <v/>
      </c>
      <c r="BR29" s="77" t="str">
        <f t="shared" si="75"/>
        <v/>
      </c>
      <c r="BS29" s="77" t="str">
        <f t="shared" si="76"/>
        <v/>
      </c>
      <c r="BT29" s="77" t="str">
        <f t="shared" si="77"/>
        <v/>
      </c>
      <c r="BU29" s="77" t="str">
        <f t="shared" si="78"/>
        <v/>
      </c>
      <c r="BV29" s="77" t="str">
        <f t="shared" si="79"/>
        <v/>
      </c>
      <c r="BW29" s="77" t="str">
        <f t="shared" si="80"/>
        <v/>
      </c>
      <c r="BX29" s="77" t="str">
        <f t="shared" si="81"/>
        <v/>
      </c>
      <c r="BY29" s="77" t="str">
        <f t="shared" si="82"/>
        <v/>
      </c>
      <c r="BZ29" s="77" t="str">
        <f t="shared" si="83"/>
        <v/>
      </c>
      <c r="CA29" s="77" t="str">
        <f t="shared" si="84"/>
        <v/>
      </c>
      <c r="CB29" s="77" t="str">
        <f t="shared" si="85"/>
        <v/>
      </c>
      <c r="CC29" s="77" t="str">
        <f t="shared" si="86"/>
        <v/>
      </c>
      <c r="CD29" s="78"/>
      <c r="CE29" s="79"/>
      <c r="CF29" s="79"/>
      <c r="CG29" s="79"/>
      <c r="CH29" s="76"/>
      <c r="CI29" s="76"/>
      <c r="CJ29" s="79"/>
      <c r="CK29" s="80"/>
      <c r="CL29" s="80"/>
      <c r="CM29" s="81"/>
      <c r="CN29" s="81"/>
      <c r="CO29" s="73"/>
      <c r="CP29" s="73"/>
      <c r="CQ29" s="73"/>
      <c r="CR29" s="73"/>
      <c r="CS29" s="73"/>
      <c r="CT29" s="73"/>
      <c r="CU29" s="73"/>
      <c r="CV29" s="79"/>
      <c r="CW29" s="79"/>
      <c r="CX29" s="79"/>
      <c r="CY29" s="79"/>
      <c r="CZ29" s="79"/>
      <c r="DA29" s="79"/>
      <c r="DB29" s="79"/>
    </row>
    <row r="30" spans="1:106" s="35" customFormat="1" ht="24" customHeight="1" x14ac:dyDescent="0.25">
      <c r="A30" s="65"/>
      <c r="B30" s="66"/>
      <c r="C30" s="66"/>
      <c r="D30" s="67"/>
      <c r="E30" s="67"/>
      <c r="F30" s="67"/>
      <c r="G30" s="67"/>
      <c r="H30" s="67"/>
      <c r="I30" s="67"/>
      <c r="J30" s="67"/>
      <c r="K30" s="67"/>
      <c r="L30" s="67"/>
      <c r="M30" s="67"/>
      <c r="N30" s="67"/>
      <c r="O30" s="67"/>
      <c r="P30" s="67"/>
      <c r="Q30" s="67"/>
      <c r="R30" s="67"/>
      <c r="S30" s="67"/>
      <c r="T30" s="67"/>
      <c r="U30" s="67"/>
      <c r="V30" s="67"/>
      <c r="W30" s="67"/>
      <c r="X30" s="67"/>
      <c r="Y30" s="67"/>
      <c r="Z30" s="68"/>
      <c r="AA30" s="69"/>
      <c r="AB30" s="70"/>
      <c r="AC30" s="71"/>
      <c r="AD30" s="72"/>
      <c r="AE30" s="70"/>
      <c r="AF30" s="67"/>
      <c r="AG30" s="34"/>
      <c r="AH30" s="75"/>
      <c r="AI30" s="76"/>
      <c r="AJ30" s="76"/>
      <c r="AK30" s="76"/>
      <c r="AL30" s="76"/>
      <c r="AM30" s="76"/>
      <c r="AN30" s="76"/>
      <c r="AO30" s="76"/>
      <c r="AP30" s="76"/>
      <c r="AQ30" s="76"/>
      <c r="AR30" s="76"/>
      <c r="AS30" s="76"/>
      <c r="AT30" s="76"/>
      <c r="AU30" s="76"/>
      <c r="AV30" s="76"/>
      <c r="AW30" s="76"/>
      <c r="AX30" s="76"/>
      <c r="AY30" s="76"/>
      <c r="AZ30" s="76" t="str">
        <f t="shared" si="64"/>
        <v/>
      </c>
      <c r="BA30" s="76" t="str">
        <f t="shared" si="65"/>
        <v/>
      </c>
      <c r="BB30" s="76" t="str">
        <f t="shared" si="66"/>
        <v/>
      </c>
      <c r="BC30" s="76"/>
      <c r="BD30" s="76"/>
      <c r="BE30" s="76"/>
      <c r="BF30" s="76"/>
      <c r="BG30" s="76"/>
      <c r="BH30" s="76"/>
      <c r="BI30" s="76"/>
      <c r="BJ30" s="77" t="str">
        <f t="shared" ref="BJ30:BX30" si="87">IF(D30*D$4=0,"",D30-D$4)</f>
        <v/>
      </c>
      <c r="BK30" s="77" t="str">
        <f t="shared" si="87"/>
        <v/>
      </c>
      <c r="BL30" s="77" t="str">
        <f t="shared" si="87"/>
        <v/>
      </c>
      <c r="BM30" s="77" t="str">
        <f t="shared" si="87"/>
        <v/>
      </c>
      <c r="BN30" s="77" t="str">
        <f t="shared" si="87"/>
        <v/>
      </c>
      <c r="BO30" s="77" t="str">
        <f t="shared" si="87"/>
        <v/>
      </c>
      <c r="BP30" s="77" t="str">
        <f t="shared" si="87"/>
        <v/>
      </c>
      <c r="BQ30" s="77" t="str">
        <f t="shared" si="87"/>
        <v/>
      </c>
      <c r="BR30" s="77" t="str">
        <f t="shared" si="87"/>
        <v/>
      </c>
      <c r="BS30" s="77" t="str">
        <f t="shared" si="87"/>
        <v/>
      </c>
      <c r="BT30" s="77" t="str">
        <f t="shared" si="87"/>
        <v/>
      </c>
      <c r="BU30" s="77" t="str">
        <f t="shared" si="87"/>
        <v/>
      </c>
      <c r="BV30" s="77" t="str">
        <f t="shared" si="87"/>
        <v/>
      </c>
      <c r="BW30" s="77" t="str">
        <f t="shared" si="87"/>
        <v/>
      </c>
      <c r="BX30" s="77" t="str">
        <f t="shared" si="87"/>
        <v/>
      </c>
      <c r="BY30" s="77" t="str">
        <f t="shared" ref="BY30:BY38" si="88">IF(S30*S$4=0,"",S30-S$4)</f>
        <v/>
      </c>
      <c r="BZ30" s="77" t="str">
        <f t="shared" ref="BZ30:BZ38" si="89">IF(T30*T$4=0,"",T30-T$4)</f>
        <v/>
      </c>
      <c r="CA30" s="77" t="str">
        <f t="shared" ref="CA30:CA38" si="90">IF(U30*U$4=0,"",U30-U$4)</f>
        <v/>
      </c>
      <c r="CB30" s="77" t="str">
        <f t="shared" ref="CB30:CB38" si="91">IF(V30*V$4=0,"",V30-V$4)</f>
        <v/>
      </c>
      <c r="CC30" s="77" t="str">
        <f t="shared" si="86"/>
        <v/>
      </c>
      <c r="CD30" s="78"/>
      <c r="CE30" s="79"/>
      <c r="CF30" s="79"/>
      <c r="CG30" s="79"/>
      <c r="CH30" s="76"/>
      <c r="CI30" s="76"/>
      <c r="CJ30" s="79"/>
      <c r="CK30" s="80"/>
      <c r="CL30" s="80"/>
      <c r="CM30" s="81"/>
      <c r="CN30" s="81"/>
      <c r="CO30" s="73"/>
      <c r="CP30" s="73"/>
      <c r="CQ30" s="73"/>
      <c r="CR30" s="73"/>
      <c r="CS30" s="73"/>
      <c r="CT30" s="73"/>
      <c r="CU30" s="73"/>
      <c r="CV30" s="79"/>
      <c r="CW30" s="79"/>
      <c r="CX30" s="79"/>
      <c r="CY30" s="79"/>
      <c r="CZ30" s="79"/>
      <c r="DA30" s="79"/>
      <c r="DB30" s="79"/>
    </row>
    <row r="31" spans="1:106" s="35" customFormat="1" ht="24" customHeight="1" x14ac:dyDescent="0.25">
      <c r="A31" s="65"/>
      <c r="B31" s="66"/>
      <c r="C31" s="66"/>
      <c r="D31" s="67"/>
      <c r="E31" s="67"/>
      <c r="F31" s="67"/>
      <c r="G31" s="67"/>
      <c r="H31" s="67"/>
      <c r="I31" s="67"/>
      <c r="J31" s="67"/>
      <c r="K31" s="67"/>
      <c r="L31" s="67"/>
      <c r="M31" s="67"/>
      <c r="N31" s="67"/>
      <c r="O31" s="67"/>
      <c r="P31" s="67"/>
      <c r="Q31" s="67"/>
      <c r="R31" s="67"/>
      <c r="S31" s="67"/>
      <c r="T31" s="67"/>
      <c r="U31" s="67"/>
      <c r="V31" s="67"/>
      <c r="W31" s="67"/>
      <c r="X31" s="67"/>
      <c r="Y31" s="67"/>
      <c r="Z31" s="68"/>
      <c r="AA31" s="69"/>
      <c r="AB31" s="70"/>
      <c r="AC31" s="71"/>
      <c r="AD31" s="72"/>
      <c r="AE31" s="70"/>
      <c r="AF31" s="67"/>
      <c r="AG31" s="34"/>
      <c r="AH31" s="75"/>
      <c r="AI31" s="76"/>
      <c r="AJ31" s="76"/>
      <c r="AK31" s="76"/>
      <c r="AL31" s="76"/>
      <c r="AM31" s="76"/>
      <c r="AN31" s="76"/>
      <c r="AO31" s="76"/>
      <c r="AP31" s="76"/>
      <c r="AQ31" s="76"/>
      <c r="AR31" s="76"/>
      <c r="AS31" s="76"/>
      <c r="AT31" s="76"/>
      <c r="AU31" s="76"/>
      <c r="AV31" s="76"/>
      <c r="AW31" s="76"/>
      <c r="AX31" s="76"/>
      <c r="AY31" s="76"/>
      <c r="AZ31" s="76" t="str">
        <f t="shared" si="64"/>
        <v/>
      </c>
      <c r="BA31" s="76" t="str">
        <f t="shared" si="65"/>
        <v/>
      </c>
      <c r="BB31" s="76" t="str">
        <f t="shared" si="66"/>
        <v/>
      </c>
      <c r="BC31" s="76"/>
      <c r="BD31" s="76"/>
      <c r="BE31" s="76"/>
      <c r="BF31" s="76"/>
      <c r="BG31" s="76"/>
      <c r="BH31" s="76"/>
      <c r="BI31" s="76"/>
      <c r="BJ31" s="77" t="str">
        <f t="shared" ref="BJ31:BX38" si="92">IF(D31*D$4=0,"",D31-D$4)</f>
        <v/>
      </c>
      <c r="BK31" s="77" t="str">
        <f t="shared" si="92"/>
        <v/>
      </c>
      <c r="BL31" s="77" t="str">
        <f t="shared" si="92"/>
        <v/>
      </c>
      <c r="BM31" s="77" t="str">
        <f t="shared" si="92"/>
        <v/>
      </c>
      <c r="BN31" s="77" t="str">
        <f t="shared" si="92"/>
        <v/>
      </c>
      <c r="BO31" s="77" t="str">
        <f t="shared" si="92"/>
        <v/>
      </c>
      <c r="BP31" s="77" t="str">
        <f t="shared" si="92"/>
        <v/>
      </c>
      <c r="BQ31" s="77" t="str">
        <f t="shared" si="92"/>
        <v/>
      </c>
      <c r="BR31" s="77" t="str">
        <f t="shared" si="92"/>
        <v/>
      </c>
      <c r="BS31" s="77" t="str">
        <f t="shared" si="92"/>
        <v/>
      </c>
      <c r="BT31" s="77" t="str">
        <f t="shared" si="92"/>
        <v/>
      </c>
      <c r="BU31" s="77" t="str">
        <f t="shared" si="92"/>
        <v/>
      </c>
      <c r="BV31" s="77" t="str">
        <f t="shared" si="92"/>
        <v/>
      </c>
      <c r="BW31" s="77" t="str">
        <f t="shared" si="92"/>
        <v/>
      </c>
      <c r="BX31" s="77" t="str">
        <f t="shared" si="92"/>
        <v/>
      </c>
      <c r="BY31" s="77" t="str">
        <f t="shared" si="88"/>
        <v/>
      </c>
      <c r="BZ31" s="77" t="str">
        <f t="shared" si="89"/>
        <v/>
      </c>
      <c r="CA31" s="77" t="str">
        <f t="shared" si="90"/>
        <v/>
      </c>
      <c r="CB31" s="77" t="str">
        <f t="shared" si="91"/>
        <v/>
      </c>
      <c r="CC31" s="77" t="str">
        <f t="shared" si="86"/>
        <v/>
      </c>
      <c r="CD31" s="78"/>
      <c r="CE31" s="79"/>
      <c r="CF31" s="79"/>
      <c r="CG31" s="79"/>
      <c r="CH31" s="76"/>
      <c r="CI31" s="76"/>
      <c r="CJ31" s="79"/>
      <c r="CK31" s="80"/>
      <c r="CL31" s="80"/>
      <c r="CM31" s="81"/>
      <c r="CN31" s="81"/>
      <c r="CO31" s="73"/>
      <c r="CP31" s="73"/>
      <c r="CQ31" s="73"/>
      <c r="CR31" s="73"/>
      <c r="CS31" s="73"/>
      <c r="CT31" s="73"/>
      <c r="CU31" s="73"/>
      <c r="CV31" s="79"/>
      <c r="CW31" s="79"/>
      <c r="CX31" s="79"/>
      <c r="CY31" s="79"/>
      <c r="CZ31" s="79"/>
      <c r="DA31" s="79"/>
      <c r="DB31" s="79"/>
    </row>
    <row r="32" spans="1:106" s="35" customFormat="1" ht="24" customHeight="1" x14ac:dyDescent="0.25">
      <c r="A32" s="65"/>
      <c r="B32" s="66"/>
      <c r="C32" s="66"/>
      <c r="D32" s="67"/>
      <c r="E32" s="67"/>
      <c r="F32" s="67"/>
      <c r="G32" s="67"/>
      <c r="H32" s="67"/>
      <c r="I32" s="67"/>
      <c r="J32" s="67"/>
      <c r="K32" s="67"/>
      <c r="L32" s="67"/>
      <c r="M32" s="67"/>
      <c r="N32" s="67"/>
      <c r="O32" s="67"/>
      <c r="P32" s="67"/>
      <c r="Q32" s="67"/>
      <c r="R32" s="67"/>
      <c r="S32" s="67"/>
      <c r="T32" s="67"/>
      <c r="U32" s="67"/>
      <c r="V32" s="67"/>
      <c r="W32" s="67"/>
      <c r="X32" s="67"/>
      <c r="Y32" s="67"/>
      <c r="Z32" s="68"/>
      <c r="AA32" s="69"/>
      <c r="AB32" s="70"/>
      <c r="AC32" s="71"/>
      <c r="AD32" s="72"/>
      <c r="AE32" s="70"/>
      <c r="AF32" s="67"/>
      <c r="AG32" s="34"/>
      <c r="AH32" s="75"/>
      <c r="AI32" s="76"/>
      <c r="AJ32" s="76"/>
      <c r="AK32" s="76"/>
      <c r="AL32" s="76"/>
      <c r="AM32" s="76"/>
      <c r="AN32" s="76"/>
      <c r="AO32" s="76"/>
      <c r="AP32" s="76"/>
      <c r="AQ32" s="76"/>
      <c r="AR32" s="76"/>
      <c r="AS32" s="76"/>
      <c r="AT32" s="76"/>
      <c r="AU32" s="76"/>
      <c r="AV32" s="76"/>
      <c r="AW32" s="76"/>
      <c r="AX32" s="76"/>
      <c r="AY32" s="76"/>
      <c r="AZ32" s="76" t="str">
        <f t="shared" si="64"/>
        <v/>
      </c>
      <c r="BA32" s="76" t="str">
        <f t="shared" si="65"/>
        <v/>
      </c>
      <c r="BB32" s="76" t="str">
        <f t="shared" si="66"/>
        <v/>
      </c>
      <c r="BC32" s="76"/>
      <c r="BD32" s="76"/>
      <c r="BE32" s="76"/>
      <c r="BF32" s="76"/>
      <c r="BG32" s="76"/>
      <c r="BH32" s="76"/>
      <c r="BI32" s="76"/>
      <c r="BJ32" s="77" t="str">
        <f t="shared" si="92"/>
        <v/>
      </c>
      <c r="BK32" s="77" t="str">
        <f t="shared" si="92"/>
        <v/>
      </c>
      <c r="BL32" s="77" t="str">
        <f t="shared" si="92"/>
        <v/>
      </c>
      <c r="BM32" s="77" t="str">
        <f t="shared" si="92"/>
        <v/>
      </c>
      <c r="BN32" s="77" t="str">
        <f t="shared" si="92"/>
        <v/>
      </c>
      <c r="BO32" s="77" t="str">
        <f t="shared" si="92"/>
        <v/>
      </c>
      <c r="BP32" s="77" t="str">
        <f t="shared" si="92"/>
        <v/>
      </c>
      <c r="BQ32" s="77" t="str">
        <f t="shared" si="92"/>
        <v/>
      </c>
      <c r="BR32" s="77" t="str">
        <f t="shared" si="92"/>
        <v/>
      </c>
      <c r="BS32" s="77" t="str">
        <f t="shared" si="92"/>
        <v/>
      </c>
      <c r="BT32" s="77" t="str">
        <f t="shared" si="92"/>
        <v/>
      </c>
      <c r="BU32" s="77" t="str">
        <f t="shared" si="92"/>
        <v/>
      </c>
      <c r="BV32" s="77" t="str">
        <f t="shared" si="92"/>
        <v/>
      </c>
      <c r="BW32" s="77" t="str">
        <f t="shared" si="92"/>
        <v/>
      </c>
      <c r="BX32" s="77" t="str">
        <f t="shared" si="92"/>
        <v/>
      </c>
      <c r="BY32" s="77" t="str">
        <f t="shared" si="88"/>
        <v/>
      </c>
      <c r="BZ32" s="77" t="str">
        <f t="shared" si="89"/>
        <v/>
      </c>
      <c r="CA32" s="77" t="str">
        <f t="shared" si="90"/>
        <v/>
      </c>
      <c r="CB32" s="77" t="str">
        <f t="shared" si="91"/>
        <v/>
      </c>
      <c r="CC32" s="77" t="str">
        <f t="shared" si="86"/>
        <v/>
      </c>
      <c r="CD32" s="78"/>
      <c r="CE32" s="79"/>
      <c r="CF32" s="79"/>
      <c r="CG32" s="79"/>
      <c r="CH32" s="76"/>
      <c r="CI32" s="76"/>
      <c r="CJ32" s="79"/>
      <c r="CK32" s="80"/>
      <c r="CL32" s="80"/>
      <c r="CM32" s="81"/>
      <c r="CN32" s="81"/>
      <c r="CO32" s="73"/>
      <c r="CP32" s="73"/>
      <c r="CQ32" s="73"/>
      <c r="CR32" s="73"/>
      <c r="CS32" s="73"/>
      <c r="CT32" s="73"/>
      <c r="CU32" s="73"/>
      <c r="CV32" s="79"/>
      <c r="CW32" s="79"/>
      <c r="CX32" s="79"/>
      <c r="CY32" s="79"/>
      <c r="CZ32" s="79"/>
      <c r="DA32" s="79"/>
      <c r="DB32" s="79"/>
    </row>
    <row r="33" spans="1:106" s="35" customFormat="1" ht="24" customHeight="1" x14ac:dyDescent="0.25">
      <c r="A33" s="65"/>
      <c r="B33" s="66"/>
      <c r="C33" s="66"/>
      <c r="D33" s="67"/>
      <c r="E33" s="67"/>
      <c r="F33" s="67"/>
      <c r="G33" s="67"/>
      <c r="H33" s="67"/>
      <c r="I33" s="67"/>
      <c r="J33" s="67"/>
      <c r="K33" s="67"/>
      <c r="L33" s="67"/>
      <c r="M33" s="67"/>
      <c r="N33" s="67"/>
      <c r="O33" s="67"/>
      <c r="P33" s="67"/>
      <c r="Q33" s="67"/>
      <c r="R33" s="67"/>
      <c r="S33" s="67"/>
      <c r="T33" s="67"/>
      <c r="U33" s="67"/>
      <c r="V33" s="67"/>
      <c r="W33" s="67"/>
      <c r="X33" s="67"/>
      <c r="Y33" s="67"/>
      <c r="Z33" s="68"/>
      <c r="AA33" s="69"/>
      <c r="AB33" s="70"/>
      <c r="AC33" s="71"/>
      <c r="AD33" s="72"/>
      <c r="AE33" s="70"/>
      <c r="AF33" s="67"/>
      <c r="AG33" s="34"/>
      <c r="AH33" s="75"/>
      <c r="AI33" s="76"/>
      <c r="AJ33" s="76"/>
      <c r="AK33" s="76"/>
      <c r="AL33" s="76"/>
      <c r="AM33" s="76"/>
      <c r="AN33" s="76"/>
      <c r="AO33" s="76"/>
      <c r="AP33" s="76"/>
      <c r="AQ33" s="76"/>
      <c r="AR33" s="76"/>
      <c r="AS33" s="76"/>
      <c r="AT33" s="76"/>
      <c r="AU33" s="76"/>
      <c r="AV33" s="76"/>
      <c r="AW33" s="76"/>
      <c r="AX33" s="76"/>
      <c r="AY33" s="76"/>
      <c r="AZ33" s="76" t="str">
        <f t="shared" si="64"/>
        <v/>
      </c>
      <c r="BA33" s="76" t="str">
        <f t="shared" si="65"/>
        <v/>
      </c>
      <c r="BB33" s="76" t="str">
        <f t="shared" si="66"/>
        <v/>
      </c>
      <c r="BC33" s="76"/>
      <c r="BD33" s="76"/>
      <c r="BE33" s="76"/>
      <c r="BF33" s="76"/>
      <c r="BG33" s="76"/>
      <c r="BH33" s="76"/>
      <c r="BI33" s="76"/>
      <c r="BJ33" s="77" t="str">
        <f t="shared" si="92"/>
        <v/>
      </c>
      <c r="BK33" s="77" t="str">
        <f t="shared" si="92"/>
        <v/>
      </c>
      <c r="BL33" s="77" t="str">
        <f t="shared" si="92"/>
        <v/>
      </c>
      <c r="BM33" s="77" t="str">
        <f t="shared" si="92"/>
        <v/>
      </c>
      <c r="BN33" s="77" t="str">
        <f t="shared" si="92"/>
        <v/>
      </c>
      <c r="BO33" s="77" t="str">
        <f t="shared" si="92"/>
        <v/>
      </c>
      <c r="BP33" s="77" t="str">
        <f t="shared" si="92"/>
        <v/>
      </c>
      <c r="BQ33" s="77" t="str">
        <f t="shared" si="92"/>
        <v/>
      </c>
      <c r="BR33" s="77" t="str">
        <f t="shared" si="92"/>
        <v/>
      </c>
      <c r="BS33" s="77" t="str">
        <f t="shared" si="92"/>
        <v/>
      </c>
      <c r="BT33" s="77" t="str">
        <f t="shared" si="92"/>
        <v/>
      </c>
      <c r="BU33" s="77" t="str">
        <f t="shared" si="92"/>
        <v/>
      </c>
      <c r="BV33" s="77" t="str">
        <f t="shared" si="92"/>
        <v/>
      </c>
      <c r="BW33" s="77" t="str">
        <f t="shared" si="92"/>
        <v/>
      </c>
      <c r="BX33" s="77" t="str">
        <f t="shared" si="92"/>
        <v/>
      </c>
      <c r="BY33" s="77" t="str">
        <f t="shared" si="88"/>
        <v/>
      </c>
      <c r="BZ33" s="77" t="str">
        <f t="shared" si="89"/>
        <v/>
      </c>
      <c r="CA33" s="77" t="str">
        <f t="shared" si="90"/>
        <v/>
      </c>
      <c r="CB33" s="77" t="str">
        <f t="shared" si="91"/>
        <v/>
      </c>
      <c r="CC33" s="77" t="str">
        <f t="shared" si="86"/>
        <v/>
      </c>
      <c r="CD33" s="78"/>
      <c r="CE33" s="79"/>
      <c r="CF33" s="79"/>
      <c r="CG33" s="79"/>
      <c r="CH33" s="76"/>
      <c r="CI33" s="76"/>
      <c r="CJ33" s="79"/>
      <c r="CK33" s="80"/>
      <c r="CL33" s="80"/>
      <c r="CM33" s="81"/>
      <c r="CN33" s="81"/>
      <c r="CO33" s="73"/>
      <c r="CP33" s="73"/>
      <c r="CQ33" s="73"/>
      <c r="CR33" s="73"/>
      <c r="CS33" s="73"/>
      <c r="CT33" s="73"/>
      <c r="CU33" s="73"/>
      <c r="CV33" s="79"/>
      <c r="CW33" s="79"/>
      <c r="CX33" s="79"/>
      <c r="CY33" s="79"/>
      <c r="CZ33" s="79"/>
      <c r="DA33" s="79"/>
      <c r="DB33" s="79"/>
    </row>
    <row r="34" spans="1:106" s="35" customFormat="1" ht="24" customHeight="1" x14ac:dyDescent="0.25">
      <c r="A34" s="65"/>
      <c r="B34" s="66"/>
      <c r="C34" s="66"/>
      <c r="D34" s="67"/>
      <c r="E34" s="67"/>
      <c r="F34" s="67"/>
      <c r="G34" s="67"/>
      <c r="H34" s="67"/>
      <c r="I34" s="67"/>
      <c r="J34" s="67"/>
      <c r="K34" s="67"/>
      <c r="L34" s="67"/>
      <c r="M34" s="67"/>
      <c r="N34" s="67"/>
      <c r="O34" s="67"/>
      <c r="P34" s="67"/>
      <c r="Q34" s="67"/>
      <c r="R34" s="67"/>
      <c r="S34" s="67"/>
      <c r="T34" s="67"/>
      <c r="U34" s="67"/>
      <c r="V34" s="67"/>
      <c r="W34" s="67"/>
      <c r="X34" s="67"/>
      <c r="Y34" s="67"/>
      <c r="Z34" s="68"/>
      <c r="AA34" s="69"/>
      <c r="AB34" s="70"/>
      <c r="AC34" s="71"/>
      <c r="AD34" s="72"/>
      <c r="AE34" s="70"/>
      <c r="AF34" s="67"/>
      <c r="AG34" s="34"/>
      <c r="AH34" s="75"/>
      <c r="AI34" s="76"/>
      <c r="AJ34" s="76"/>
      <c r="AK34" s="76"/>
      <c r="AL34" s="76"/>
      <c r="AM34" s="76"/>
      <c r="AN34" s="76"/>
      <c r="AO34" s="76"/>
      <c r="AP34" s="76"/>
      <c r="AQ34" s="76"/>
      <c r="AR34" s="76"/>
      <c r="AS34" s="76"/>
      <c r="AT34" s="76"/>
      <c r="AU34" s="76"/>
      <c r="AV34" s="76"/>
      <c r="AW34" s="76"/>
      <c r="AX34" s="76"/>
      <c r="AY34" s="76"/>
      <c r="AZ34" s="76" t="str">
        <f t="shared" si="64"/>
        <v/>
      </c>
      <c r="BA34" s="76" t="str">
        <f t="shared" si="65"/>
        <v/>
      </c>
      <c r="BB34" s="76" t="str">
        <f t="shared" si="66"/>
        <v/>
      </c>
      <c r="BC34" s="76"/>
      <c r="BD34" s="76"/>
      <c r="BE34" s="76"/>
      <c r="BF34" s="76"/>
      <c r="BG34" s="76"/>
      <c r="BH34" s="76"/>
      <c r="BI34" s="76"/>
      <c r="BJ34" s="77" t="str">
        <f t="shared" si="92"/>
        <v/>
      </c>
      <c r="BK34" s="77" t="str">
        <f t="shared" si="92"/>
        <v/>
      </c>
      <c r="BL34" s="77" t="str">
        <f t="shared" si="92"/>
        <v/>
      </c>
      <c r="BM34" s="77" t="str">
        <f t="shared" si="92"/>
        <v/>
      </c>
      <c r="BN34" s="77" t="str">
        <f t="shared" si="92"/>
        <v/>
      </c>
      <c r="BO34" s="77" t="str">
        <f t="shared" si="92"/>
        <v/>
      </c>
      <c r="BP34" s="77" t="str">
        <f t="shared" si="92"/>
        <v/>
      </c>
      <c r="BQ34" s="77" t="str">
        <f t="shared" si="92"/>
        <v/>
      </c>
      <c r="BR34" s="77" t="str">
        <f t="shared" si="92"/>
        <v/>
      </c>
      <c r="BS34" s="77" t="str">
        <f t="shared" si="92"/>
        <v/>
      </c>
      <c r="BT34" s="77" t="str">
        <f t="shared" si="92"/>
        <v/>
      </c>
      <c r="BU34" s="77" t="str">
        <f t="shared" si="92"/>
        <v/>
      </c>
      <c r="BV34" s="77" t="str">
        <f t="shared" si="92"/>
        <v/>
      </c>
      <c r="BW34" s="77" t="str">
        <f t="shared" si="92"/>
        <v/>
      </c>
      <c r="BX34" s="77" t="str">
        <f t="shared" si="92"/>
        <v/>
      </c>
      <c r="BY34" s="77" t="str">
        <f t="shared" si="88"/>
        <v/>
      </c>
      <c r="BZ34" s="77" t="str">
        <f t="shared" si="89"/>
        <v/>
      </c>
      <c r="CA34" s="77" t="str">
        <f t="shared" si="90"/>
        <v/>
      </c>
      <c r="CB34" s="77" t="str">
        <f t="shared" si="91"/>
        <v/>
      </c>
      <c r="CC34" s="77" t="str">
        <f t="shared" si="86"/>
        <v/>
      </c>
      <c r="CD34" s="78"/>
      <c r="CE34" s="79"/>
      <c r="CF34" s="79"/>
      <c r="CG34" s="79"/>
      <c r="CH34" s="76"/>
      <c r="CI34" s="76"/>
      <c r="CJ34" s="79"/>
      <c r="CK34" s="80"/>
      <c r="CL34" s="80"/>
      <c r="CM34" s="81"/>
      <c r="CN34" s="81"/>
      <c r="CO34" s="73"/>
      <c r="CP34" s="73"/>
      <c r="CQ34" s="73"/>
      <c r="CR34" s="73"/>
      <c r="CS34" s="73"/>
      <c r="CT34" s="73"/>
      <c r="CU34" s="73"/>
      <c r="CV34" s="79"/>
      <c r="CW34" s="79"/>
      <c r="CX34" s="79"/>
      <c r="CY34" s="79"/>
      <c r="CZ34" s="79"/>
      <c r="DA34" s="79"/>
      <c r="DB34" s="79"/>
    </row>
    <row r="35" spans="1:106" s="35" customFormat="1" ht="24" customHeight="1" x14ac:dyDescent="0.25">
      <c r="A35" s="65"/>
      <c r="B35" s="66"/>
      <c r="C35" s="66"/>
      <c r="D35" s="67"/>
      <c r="E35" s="67"/>
      <c r="F35" s="67"/>
      <c r="G35" s="67"/>
      <c r="H35" s="67"/>
      <c r="I35" s="67"/>
      <c r="J35" s="67"/>
      <c r="K35" s="67"/>
      <c r="L35" s="67"/>
      <c r="M35" s="67"/>
      <c r="N35" s="67"/>
      <c r="O35" s="67"/>
      <c r="P35" s="67"/>
      <c r="Q35" s="67"/>
      <c r="R35" s="67"/>
      <c r="S35" s="67"/>
      <c r="T35" s="67"/>
      <c r="U35" s="67"/>
      <c r="V35" s="67"/>
      <c r="W35" s="67"/>
      <c r="X35" s="67"/>
      <c r="Y35" s="67"/>
      <c r="Z35" s="68"/>
      <c r="AA35" s="69"/>
      <c r="AB35" s="70"/>
      <c r="AC35" s="71"/>
      <c r="AD35" s="72"/>
      <c r="AE35" s="70"/>
      <c r="AF35" s="67"/>
      <c r="AG35" s="34"/>
      <c r="AH35" s="75"/>
      <c r="AI35" s="76"/>
      <c r="AJ35" s="76"/>
      <c r="AK35" s="76"/>
      <c r="AL35" s="76"/>
      <c r="AM35" s="76"/>
      <c r="AN35" s="76"/>
      <c r="AO35" s="76"/>
      <c r="AP35" s="76"/>
      <c r="AQ35" s="76"/>
      <c r="AR35" s="76"/>
      <c r="AS35" s="76"/>
      <c r="AT35" s="76"/>
      <c r="AU35" s="76"/>
      <c r="AV35" s="76"/>
      <c r="AW35" s="76"/>
      <c r="AX35" s="76"/>
      <c r="AY35" s="76"/>
      <c r="AZ35" s="76" t="str">
        <f t="shared" si="64"/>
        <v/>
      </c>
      <c r="BA35" s="76" t="str">
        <f t="shared" si="65"/>
        <v/>
      </c>
      <c r="BB35" s="76" t="str">
        <f t="shared" si="66"/>
        <v/>
      </c>
      <c r="BC35" s="76"/>
      <c r="BD35" s="76"/>
      <c r="BE35" s="76"/>
      <c r="BF35" s="76"/>
      <c r="BG35" s="76"/>
      <c r="BH35" s="76"/>
      <c r="BI35" s="76"/>
      <c r="BJ35" s="77" t="str">
        <f t="shared" si="92"/>
        <v/>
      </c>
      <c r="BK35" s="77" t="str">
        <f t="shared" si="92"/>
        <v/>
      </c>
      <c r="BL35" s="77" t="str">
        <f t="shared" si="92"/>
        <v/>
      </c>
      <c r="BM35" s="77" t="str">
        <f t="shared" si="92"/>
        <v/>
      </c>
      <c r="BN35" s="77" t="str">
        <f t="shared" si="92"/>
        <v/>
      </c>
      <c r="BO35" s="77" t="str">
        <f t="shared" si="92"/>
        <v/>
      </c>
      <c r="BP35" s="77" t="str">
        <f t="shared" si="92"/>
        <v/>
      </c>
      <c r="BQ35" s="77" t="str">
        <f t="shared" si="92"/>
        <v/>
      </c>
      <c r="BR35" s="77" t="str">
        <f t="shared" si="92"/>
        <v/>
      </c>
      <c r="BS35" s="77" t="str">
        <f t="shared" si="92"/>
        <v/>
      </c>
      <c r="BT35" s="77" t="str">
        <f t="shared" si="92"/>
        <v/>
      </c>
      <c r="BU35" s="77" t="str">
        <f t="shared" si="92"/>
        <v/>
      </c>
      <c r="BV35" s="77" t="str">
        <f t="shared" si="92"/>
        <v/>
      </c>
      <c r="BW35" s="77" t="str">
        <f t="shared" si="92"/>
        <v/>
      </c>
      <c r="BX35" s="77" t="str">
        <f t="shared" si="92"/>
        <v/>
      </c>
      <c r="BY35" s="77" t="str">
        <f t="shared" si="88"/>
        <v/>
      </c>
      <c r="BZ35" s="77" t="str">
        <f t="shared" si="89"/>
        <v/>
      </c>
      <c r="CA35" s="77" t="str">
        <f t="shared" si="90"/>
        <v/>
      </c>
      <c r="CB35" s="77" t="str">
        <f t="shared" si="91"/>
        <v/>
      </c>
      <c r="CC35" s="77" t="str">
        <f t="shared" si="86"/>
        <v/>
      </c>
      <c r="CD35" s="78"/>
      <c r="CE35" s="79"/>
      <c r="CF35" s="79"/>
      <c r="CG35" s="79"/>
      <c r="CH35" s="76"/>
      <c r="CI35" s="76"/>
      <c r="CJ35" s="79"/>
      <c r="CK35" s="80"/>
      <c r="CL35" s="80"/>
      <c r="CM35" s="81"/>
      <c r="CN35" s="81"/>
      <c r="CO35" s="73"/>
      <c r="CP35" s="73"/>
      <c r="CQ35" s="73"/>
      <c r="CR35" s="73"/>
      <c r="CS35" s="73"/>
      <c r="CT35" s="73"/>
      <c r="CU35" s="73"/>
      <c r="CV35" s="79"/>
      <c r="CW35" s="79"/>
      <c r="CX35" s="79"/>
      <c r="CY35" s="79"/>
      <c r="CZ35" s="79"/>
      <c r="DA35" s="79"/>
      <c r="DB35" s="79"/>
    </row>
    <row r="36" spans="1:106" s="35" customFormat="1" ht="24" customHeight="1" x14ac:dyDescent="0.25">
      <c r="A36" s="65"/>
      <c r="B36" s="66"/>
      <c r="C36" s="66"/>
      <c r="D36" s="67"/>
      <c r="E36" s="67"/>
      <c r="F36" s="67"/>
      <c r="G36" s="67"/>
      <c r="H36" s="67"/>
      <c r="I36" s="67"/>
      <c r="J36" s="67"/>
      <c r="K36" s="67"/>
      <c r="L36" s="67"/>
      <c r="M36" s="67"/>
      <c r="N36" s="67"/>
      <c r="O36" s="67"/>
      <c r="P36" s="67"/>
      <c r="Q36" s="67"/>
      <c r="R36" s="67"/>
      <c r="S36" s="67"/>
      <c r="T36" s="67"/>
      <c r="U36" s="67"/>
      <c r="V36" s="67"/>
      <c r="W36" s="67"/>
      <c r="X36" s="67"/>
      <c r="Y36" s="67"/>
      <c r="Z36" s="68"/>
      <c r="AA36" s="69"/>
      <c r="AB36" s="70"/>
      <c r="AC36" s="71"/>
      <c r="AD36" s="72"/>
      <c r="AE36" s="70"/>
      <c r="AF36" s="67"/>
      <c r="AG36" s="34"/>
      <c r="AH36" s="75"/>
      <c r="AI36" s="76"/>
      <c r="AJ36" s="76"/>
      <c r="AK36" s="76"/>
      <c r="AL36" s="76"/>
      <c r="AM36" s="76"/>
      <c r="AN36" s="76"/>
      <c r="AO36" s="76"/>
      <c r="AP36" s="76"/>
      <c r="AQ36" s="76"/>
      <c r="AR36" s="76"/>
      <c r="AS36" s="76"/>
      <c r="AT36" s="76"/>
      <c r="AU36" s="76"/>
      <c r="AV36" s="76"/>
      <c r="AW36" s="76"/>
      <c r="AX36" s="76"/>
      <c r="AY36" s="76"/>
      <c r="AZ36" s="76" t="str">
        <f t="shared" si="64"/>
        <v/>
      </c>
      <c r="BA36" s="76" t="str">
        <f t="shared" si="65"/>
        <v/>
      </c>
      <c r="BB36" s="76" t="str">
        <f t="shared" si="66"/>
        <v/>
      </c>
      <c r="BC36" s="76"/>
      <c r="BD36" s="76"/>
      <c r="BE36" s="76"/>
      <c r="BF36" s="76"/>
      <c r="BG36" s="76"/>
      <c r="BH36" s="76"/>
      <c r="BI36" s="76"/>
      <c r="BJ36" s="77" t="str">
        <f t="shared" si="92"/>
        <v/>
      </c>
      <c r="BK36" s="77" t="str">
        <f t="shared" si="92"/>
        <v/>
      </c>
      <c r="BL36" s="77" t="str">
        <f t="shared" si="92"/>
        <v/>
      </c>
      <c r="BM36" s="77" t="str">
        <f t="shared" si="92"/>
        <v/>
      </c>
      <c r="BN36" s="77" t="str">
        <f t="shared" si="92"/>
        <v/>
      </c>
      <c r="BO36" s="77" t="str">
        <f t="shared" si="92"/>
        <v/>
      </c>
      <c r="BP36" s="77" t="str">
        <f t="shared" si="92"/>
        <v/>
      </c>
      <c r="BQ36" s="77" t="str">
        <f t="shared" si="92"/>
        <v/>
      </c>
      <c r="BR36" s="77" t="str">
        <f t="shared" si="92"/>
        <v/>
      </c>
      <c r="BS36" s="77" t="str">
        <f t="shared" si="92"/>
        <v/>
      </c>
      <c r="BT36" s="77" t="str">
        <f t="shared" si="92"/>
        <v/>
      </c>
      <c r="BU36" s="77" t="str">
        <f t="shared" si="92"/>
        <v/>
      </c>
      <c r="BV36" s="77" t="str">
        <f t="shared" si="92"/>
        <v/>
      </c>
      <c r="BW36" s="77" t="str">
        <f t="shared" si="92"/>
        <v/>
      </c>
      <c r="BX36" s="77" t="str">
        <f t="shared" si="92"/>
        <v/>
      </c>
      <c r="BY36" s="77" t="str">
        <f t="shared" si="88"/>
        <v/>
      </c>
      <c r="BZ36" s="77" t="str">
        <f t="shared" si="89"/>
        <v/>
      </c>
      <c r="CA36" s="77" t="str">
        <f t="shared" si="90"/>
        <v/>
      </c>
      <c r="CB36" s="77" t="str">
        <f t="shared" si="91"/>
        <v/>
      </c>
      <c r="CC36" s="77" t="str">
        <f t="shared" si="86"/>
        <v/>
      </c>
      <c r="CD36" s="78"/>
      <c r="CE36" s="79"/>
      <c r="CF36" s="79"/>
      <c r="CG36" s="79"/>
      <c r="CH36" s="76"/>
      <c r="CI36" s="76"/>
      <c r="CJ36" s="79"/>
      <c r="CK36" s="80"/>
      <c r="CL36" s="80"/>
      <c r="CM36" s="81"/>
      <c r="CN36" s="81"/>
      <c r="CO36" s="73"/>
      <c r="CP36" s="73"/>
      <c r="CQ36" s="73"/>
      <c r="CR36" s="73"/>
      <c r="CS36" s="73"/>
      <c r="CT36" s="73"/>
      <c r="CU36" s="73"/>
      <c r="CV36" s="79"/>
      <c r="CW36" s="79"/>
      <c r="CX36" s="79"/>
      <c r="CY36" s="79"/>
      <c r="CZ36" s="79"/>
      <c r="DA36" s="79"/>
      <c r="DB36" s="79"/>
    </row>
    <row r="37" spans="1:106" s="35" customFormat="1" ht="24" customHeight="1" x14ac:dyDescent="0.25">
      <c r="A37" s="65"/>
      <c r="B37" s="66"/>
      <c r="C37" s="66"/>
      <c r="D37" s="67"/>
      <c r="E37" s="67"/>
      <c r="F37" s="67"/>
      <c r="G37" s="67"/>
      <c r="H37" s="67"/>
      <c r="I37" s="67"/>
      <c r="J37" s="67"/>
      <c r="K37" s="67"/>
      <c r="L37" s="67"/>
      <c r="M37" s="67"/>
      <c r="N37" s="67"/>
      <c r="O37" s="67"/>
      <c r="P37" s="67"/>
      <c r="Q37" s="67"/>
      <c r="R37" s="67"/>
      <c r="S37" s="67"/>
      <c r="T37" s="67"/>
      <c r="U37" s="67"/>
      <c r="V37" s="67"/>
      <c r="W37" s="67"/>
      <c r="X37" s="67"/>
      <c r="Y37" s="67"/>
      <c r="Z37" s="68"/>
      <c r="AA37" s="69"/>
      <c r="AB37" s="70"/>
      <c r="AC37" s="71"/>
      <c r="AD37" s="72"/>
      <c r="AE37" s="70"/>
      <c r="AF37" s="67"/>
      <c r="AG37" s="34"/>
      <c r="AH37" s="75"/>
      <c r="AI37" s="76"/>
      <c r="AJ37" s="76"/>
      <c r="AK37" s="76"/>
      <c r="AL37" s="76"/>
      <c r="AM37" s="76"/>
      <c r="AN37" s="76"/>
      <c r="AO37" s="76"/>
      <c r="AP37" s="76"/>
      <c r="AQ37" s="76"/>
      <c r="AR37" s="76"/>
      <c r="AS37" s="76"/>
      <c r="AT37" s="76"/>
      <c r="AU37" s="76"/>
      <c r="AV37" s="76"/>
      <c r="AW37" s="76"/>
      <c r="AX37" s="76"/>
      <c r="AY37" s="76"/>
      <c r="AZ37" s="76" t="str">
        <f t="shared" si="64"/>
        <v/>
      </c>
      <c r="BA37" s="76" t="str">
        <f t="shared" si="65"/>
        <v/>
      </c>
      <c r="BB37" s="76" t="str">
        <f t="shared" si="66"/>
        <v/>
      </c>
      <c r="BC37" s="76"/>
      <c r="BD37" s="76"/>
      <c r="BE37" s="76"/>
      <c r="BF37" s="76"/>
      <c r="BG37" s="76"/>
      <c r="BH37" s="76"/>
      <c r="BI37" s="76"/>
      <c r="BJ37" s="77" t="str">
        <f t="shared" si="92"/>
        <v/>
      </c>
      <c r="BK37" s="77" t="str">
        <f t="shared" si="92"/>
        <v/>
      </c>
      <c r="BL37" s="77" t="str">
        <f t="shared" si="92"/>
        <v/>
      </c>
      <c r="BM37" s="77" t="str">
        <f t="shared" si="92"/>
        <v/>
      </c>
      <c r="BN37" s="77" t="str">
        <f t="shared" si="92"/>
        <v/>
      </c>
      <c r="BO37" s="77" t="str">
        <f t="shared" si="92"/>
        <v/>
      </c>
      <c r="BP37" s="77" t="str">
        <f t="shared" si="92"/>
        <v/>
      </c>
      <c r="BQ37" s="77" t="str">
        <f t="shared" si="92"/>
        <v/>
      </c>
      <c r="BR37" s="77" t="str">
        <f t="shared" si="92"/>
        <v/>
      </c>
      <c r="BS37" s="77" t="str">
        <f t="shared" si="92"/>
        <v/>
      </c>
      <c r="BT37" s="77" t="str">
        <f t="shared" si="92"/>
        <v/>
      </c>
      <c r="BU37" s="77" t="str">
        <f t="shared" si="92"/>
        <v/>
      </c>
      <c r="BV37" s="77" t="str">
        <f t="shared" si="92"/>
        <v/>
      </c>
      <c r="BW37" s="77" t="str">
        <f t="shared" si="92"/>
        <v/>
      </c>
      <c r="BX37" s="77" t="str">
        <f t="shared" si="92"/>
        <v/>
      </c>
      <c r="BY37" s="77" t="str">
        <f t="shared" si="88"/>
        <v/>
      </c>
      <c r="BZ37" s="77" t="str">
        <f t="shared" si="89"/>
        <v/>
      </c>
      <c r="CA37" s="77" t="str">
        <f t="shared" si="90"/>
        <v/>
      </c>
      <c r="CB37" s="77" t="str">
        <f t="shared" si="91"/>
        <v/>
      </c>
      <c r="CC37" s="77" t="str">
        <f t="shared" si="86"/>
        <v/>
      </c>
      <c r="CD37" s="78"/>
      <c r="CE37" s="79"/>
      <c r="CF37" s="79"/>
      <c r="CG37" s="79"/>
      <c r="CH37" s="76"/>
      <c r="CI37" s="76"/>
      <c r="CJ37" s="79"/>
      <c r="CK37" s="80"/>
      <c r="CL37" s="80"/>
      <c r="CM37" s="81"/>
      <c r="CN37" s="81"/>
      <c r="CO37" s="73"/>
      <c r="CP37" s="73"/>
      <c r="CQ37" s="73"/>
      <c r="CR37" s="73"/>
      <c r="CS37" s="73"/>
      <c r="CT37" s="73"/>
      <c r="CU37" s="73"/>
      <c r="CV37" s="79"/>
      <c r="CW37" s="79"/>
      <c r="CX37" s="79"/>
      <c r="CY37" s="79"/>
      <c r="CZ37" s="79"/>
      <c r="DA37" s="79"/>
      <c r="DB37" s="79"/>
    </row>
    <row r="38" spans="1:106" s="35" customFormat="1" ht="24" customHeight="1" x14ac:dyDescent="0.25">
      <c r="A38" s="65"/>
      <c r="B38" s="66"/>
      <c r="C38" s="66"/>
      <c r="D38" s="67"/>
      <c r="E38" s="67"/>
      <c r="F38" s="67"/>
      <c r="G38" s="67"/>
      <c r="H38" s="67"/>
      <c r="I38" s="67"/>
      <c r="J38" s="67"/>
      <c r="K38" s="67"/>
      <c r="L38" s="67"/>
      <c r="M38" s="67"/>
      <c r="N38" s="67"/>
      <c r="O38" s="67"/>
      <c r="P38" s="67"/>
      <c r="Q38" s="67"/>
      <c r="R38" s="67"/>
      <c r="S38" s="67"/>
      <c r="T38" s="67"/>
      <c r="U38" s="67"/>
      <c r="V38" s="67"/>
      <c r="W38" s="67"/>
      <c r="X38" s="67"/>
      <c r="Y38" s="67"/>
      <c r="Z38" s="68"/>
      <c r="AA38" s="69"/>
      <c r="AB38" s="70"/>
      <c r="AC38" s="71"/>
      <c r="AD38" s="72"/>
      <c r="AE38" s="70"/>
      <c r="AF38" s="67"/>
      <c r="AG38" s="34"/>
      <c r="AH38" s="73"/>
      <c r="AI38" s="76"/>
      <c r="AJ38" s="76"/>
      <c r="AK38" s="76"/>
      <c r="AL38" s="76"/>
      <c r="AM38" s="76"/>
      <c r="AN38" s="76"/>
      <c r="AO38" s="76"/>
      <c r="AP38" s="76"/>
      <c r="AQ38" s="76"/>
      <c r="AR38" s="76"/>
      <c r="AS38" s="76"/>
      <c r="AT38" s="76"/>
      <c r="AU38" s="76"/>
      <c r="AV38" s="76"/>
      <c r="AW38" s="76"/>
      <c r="AX38" s="76"/>
      <c r="AY38" s="76"/>
      <c r="AZ38" s="76" t="str">
        <f t="shared" si="64"/>
        <v/>
      </c>
      <c r="BA38" s="76" t="str">
        <f t="shared" si="65"/>
        <v/>
      </c>
      <c r="BB38" s="76" t="str">
        <f t="shared" si="66"/>
        <v/>
      </c>
      <c r="BC38" s="76"/>
      <c r="BD38" s="76"/>
      <c r="BE38" s="76"/>
      <c r="BF38" s="76"/>
      <c r="BG38" s="76"/>
      <c r="BH38" s="76"/>
      <c r="BI38" s="76"/>
      <c r="BJ38" s="77" t="str">
        <f t="shared" si="92"/>
        <v/>
      </c>
      <c r="BK38" s="77" t="str">
        <f t="shared" si="92"/>
        <v/>
      </c>
      <c r="BL38" s="77" t="str">
        <f t="shared" si="92"/>
        <v/>
      </c>
      <c r="BM38" s="77" t="str">
        <f t="shared" si="92"/>
        <v/>
      </c>
      <c r="BN38" s="77" t="str">
        <f t="shared" si="92"/>
        <v/>
      </c>
      <c r="BO38" s="77" t="str">
        <f t="shared" si="92"/>
        <v/>
      </c>
      <c r="BP38" s="77" t="str">
        <f t="shared" si="92"/>
        <v/>
      </c>
      <c r="BQ38" s="77" t="str">
        <f t="shared" si="92"/>
        <v/>
      </c>
      <c r="BR38" s="77" t="str">
        <f t="shared" si="92"/>
        <v/>
      </c>
      <c r="BS38" s="77" t="str">
        <f t="shared" si="92"/>
        <v/>
      </c>
      <c r="BT38" s="77" t="str">
        <f t="shared" si="92"/>
        <v/>
      </c>
      <c r="BU38" s="77" t="str">
        <f t="shared" si="92"/>
        <v/>
      </c>
      <c r="BV38" s="77" t="str">
        <f t="shared" si="92"/>
        <v/>
      </c>
      <c r="BW38" s="77" t="str">
        <f t="shared" si="92"/>
        <v/>
      </c>
      <c r="BX38" s="77" t="str">
        <f t="shared" si="92"/>
        <v/>
      </c>
      <c r="BY38" s="77" t="str">
        <f t="shared" si="88"/>
        <v/>
      </c>
      <c r="BZ38" s="77" t="str">
        <f t="shared" si="89"/>
        <v/>
      </c>
      <c r="CA38" s="77" t="str">
        <f t="shared" si="90"/>
        <v/>
      </c>
      <c r="CB38" s="77" t="str">
        <f t="shared" si="91"/>
        <v/>
      </c>
      <c r="CC38" s="77" t="str">
        <f t="shared" si="86"/>
        <v/>
      </c>
      <c r="CD38" s="78"/>
      <c r="CE38" s="79"/>
      <c r="CF38" s="79"/>
      <c r="CG38" s="79"/>
      <c r="CH38" s="76"/>
      <c r="CI38" s="76"/>
      <c r="CJ38" s="79"/>
      <c r="CK38" s="80"/>
      <c r="CL38" s="80"/>
      <c r="CM38" s="81"/>
      <c r="CN38" s="81"/>
      <c r="CO38" s="73"/>
      <c r="CP38" s="73"/>
      <c r="CQ38" s="73"/>
      <c r="CR38" s="73"/>
      <c r="CS38" s="73"/>
      <c r="CT38" s="73"/>
      <c r="CU38" s="73"/>
      <c r="CV38" s="79"/>
      <c r="CW38" s="79"/>
      <c r="CX38" s="79"/>
      <c r="CY38" s="79"/>
      <c r="CZ38" s="79"/>
      <c r="DA38" s="79"/>
      <c r="DB38" s="79"/>
    </row>
    <row r="39" spans="1:106" s="35" customFormat="1" ht="24" customHeight="1" x14ac:dyDescent="0.25">
      <c r="A39" s="65"/>
      <c r="B39" s="66"/>
      <c r="C39" s="73"/>
      <c r="D39" s="67"/>
      <c r="E39" s="67"/>
      <c r="F39" s="67"/>
      <c r="G39" s="67"/>
      <c r="H39" s="67"/>
      <c r="I39" s="67"/>
      <c r="J39" s="67"/>
      <c r="K39" s="67"/>
      <c r="L39" s="67"/>
      <c r="M39" s="67"/>
      <c r="N39" s="67"/>
      <c r="O39" s="67"/>
      <c r="P39" s="67"/>
      <c r="Q39" s="67"/>
      <c r="R39" s="67"/>
      <c r="S39" s="67"/>
      <c r="T39" s="67"/>
      <c r="U39" s="67"/>
      <c r="V39" s="67"/>
      <c r="W39" s="67"/>
      <c r="X39" s="67"/>
      <c r="Y39" s="67"/>
      <c r="Z39" s="73"/>
      <c r="AA39" s="73"/>
      <c r="AB39" s="73"/>
      <c r="AC39" s="73"/>
      <c r="AD39" s="73"/>
      <c r="AE39" s="73"/>
      <c r="AF39" s="73"/>
      <c r="AG39" s="21"/>
      <c r="AH39" s="73"/>
      <c r="AI39" s="73"/>
      <c r="AJ39" s="73"/>
      <c r="AK39" s="73"/>
      <c r="AL39" s="73"/>
      <c r="AM39" s="73"/>
      <c r="AN39" s="73"/>
      <c r="AO39" s="73"/>
      <c r="AP39" s="73"/>
      <c r="AQ39" s="73"/>
      <c r="AR39" s="73"/>
      <c r="AS39" s="73"/>
      <c r="AT39" s="73"/>
      <c r="AU39" s="73"/>
      <c r="AV39" s="73"/>
      <c r="AW39" s="73"/>
      <c r="AX39" s="73"/>
      <c r="AY39" s="73"/>
      <c r="AZ39" s="73"/>
      <c r="BA39" s="73"/>
      <c r="BB39" s="73"/>
      <c r="BC39" s="73"/>
      <c r="BD39" s="73"/>
      <c r="BE39" s="73"/>
      <c r="BF39" s="73"/>
      <c r="BG39" s="73"/>
      <c r="BH39" s="73"/>
      <c r="BI39" s="73"/>
      <c r="BJ39" s="73"/>
      <c r="BK39" s="73"/>
      <c r="BL39" s="73"/>
      <c r="BM39" s="73"/>
      <c r="BN39" s="73"/>
      <c r="BO39" s="73"/>
      <c r="BP39" s="73"/>
      <c r="BQ39" s="73"/>
      <c r="BR39" s="73"/>
      <c r="BS39" s="73"/>
      <c r="BT39" s="73"/>
      <c r="BU39" s="73"/>
      <c r="BV39" s="73"/>
      <c r="BW39" s="73"/>
      <c r="BX39" s="73"/>
      <c r="BY39" s="73"/>
      <c r="BZ39" s="73"/>
      <c r="CA39" s="73"/>
      <c r="CB39" s="73"/>
      <c r="CC39" s="73"/>
      <c r="CD39" s="73"/>
      <c r="CE39" s="73"/>
      <c r="CF39" s="73"/>
      <c r="CG39" s="73"/>
      <c r="CH39" s="73"/>
      <c r="CI39" s="73"/>
      <c r="CJ39" s="79"/>
      <c r="CK39" s="80"/>
      <c r="CL39" s="80"/>
      <c r="CM39" s="81"/>
      <c r="CN39" s="81"/>
      <c r="CO39" s="73"/>
      <c r="CP39" s="73"/>
      <c r="CQ39" s="73"/>
      <c r="CR39" s="73"/>
      <c r="CS39" s="73"/>
      <c r="CT39" s="73"/>
      <c r="CU39" s="73"/>
      <c r="CV39" s="79"/>
      <c r="CW39" s="79"/>
      <c r="CX39" s="79"/>
      <c r="CY39" s="79"/>
      <c r="CZ39" s="79"/>
      <c r="DA39" s="79"/>
      <c r="DB39" s="79"/>
    </row>
    <row r="40" spans="1:106" s="35" customFormat="1" ht="24" customHeight="1" x14ac:dyDescent="0.4">
      <c r="A40" s="65"/>
      <c r="B40" s="73"/>
      <c r="C40" s="66"/>
      <c r="D40" s="67"/>
      <c r="E40" s="67"/>
      <c r="F40" s="67"/>
      <c r="G40" s="67"/>
      <c r="H40" s="67"/>
      <c r="I40" s="67"/>
      <c r="J40" s="67"/>
      <c r="K40" s="67"/>
      <c r="L40" s="67"/>
      <c r="M40" s="67"/>
      <c r="N40" s="67"/>
      <c r="O40" s="67"/>
      <c r="P40" s="67"/>
      <c r="Q40" s="67"/>
      <c r="R40" s="67"/>
      <c r="S40" s="67"/>
      <c r="T40" s="67"/>
      <c r="U40" s="67"/>
      <c r="V40" s="67"/>
      <c r="W40" s="67"/>
      <c r="X40" s="67"/>
      <c r="Y40" s="67"/>
      <c r="Z40" s="73"/>
      <c r="AA40" s="73"/>
      <c r="AB40" s="73"/>
      <c r="AC40" s="73"/>
      <c r="AD40" s="73"/>
      <c r="AE40" s="74"/>
      <c r="AF40" s="73"/>
      <c r="AG40" s="21"/>
      <c r="AH40" s="73"/>
      <c r="AI40" s="73"/>
      <c r="AJ40" s="73"/>
      <c r="AK40" s="73"/>
      <c r="AL40" s="73"/>
      <c r="AM40" s="73"/>
      <c r="AN40" s="73"/>
      <c r="AO40" s="73"/>
      <c r="AP40" s="73"/>
      <c r="AQ40" s="73"/>
      <c r="AR40" s="73"/>
      <c r="AS40" s="73"/>
      <c r="AT40" s="73"/>
      <c r="AU40" s="73"/>
      <c r="AV40" s="73"/>
      <c r="AW40" s="73"/>
      <c r="AX40" s="73"/>
      <c r="AY40" s="73"/>
      <c r="AZ40" s="73"/>
      <c r="BA40" s="73"/>
      <c r="BB40" s="73"/>
      <c r="BC40" s="73"/>
      <c r="BD40" s="73"/>
      <c r="BE40" s="73"/>
      <c r="BF40" s="73"/>
      <c r="BG40" s="73"/>
      <c r="BH40" s="73"/>
      <c r="BI40" s="73"/>
      <c r="BJ40" s="73"/>
      <c r="BK40" s="73"/>
      <c r="BL40" s="73"/>
      <c r="BM40" s="73"/>
      <c r="BN40" s="73"/>
      <c r="BO40" s="73"/>
      <c r="BP40" s="73"/>
      <c r="BQ40" s="73"/>
      <c r="BR40" s="73"/>
      <c r="BS40" s="73"/>
      <c r="BT40" s="73"/>
      <c r="BU40" s="73"/>
      <c r="BV40" s="73"/>
      <c r="BW40" s="73"/>
      <c r="BX40" s="73"/>
      <c r="BY40" s="73"/>
      <c r="BZ40" s="73"/>
      <c r="CA40" s="73"/>
      <c r="CB40" s="73"/>
      <c r="CC40" s="73"/>
      <c r="CD40" s="73"/>
      <c r="CE40" s="73"/>
      <c r="CF40" s="73"/>
      <c r="CG40" s="73"/>
      <c r="CH40" s="73"/>
      <c r="CI40" s="73"/>
      <c r="CJ40" s="73"/>
      <c r="CK40" s="80"/>
      <c r="CL40" s="80"/>
      <c r="CM40" s="81"/>
      <c r="CN40" s="81"/>
      <c r="CO40" s="79"/>
      <c r="CP40" s="79"/>
      <c r="CQ40" s="79"/>
      <c r="CR40" s="79"/>
      <c r="CS40" s="79"/>
      <c r="CT40" s="79"/>
      <c r="CU40" s="79"/>
      <c r="CV40" s="79"/>
      <c r="CW40" s="79"/>
      <c r="CX40" s="79"/>
      <c r="CY40" s="79"/>
      <c r="CZ40" s="79"/>
      <c r="DA40" s="79"/>
      <c r="DB40" s="79"/>
    </row>
    <row r="41" spans="1:106" s="35" customFormat="1" ht="24" customHeight="1" x14ac:dyDescent="0.25">
      <c r="A41" s="73"/>
      <c r="B41" s="66"/>
      <c r="C41" s="73"/>
      <c r="D41" s="73"/>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21"/>
      <c r="AH41" s="21"/>
      <c r="AI41" s="73"/>
      <c r="AJ41" s="73"/>
      <c r="AK41" s="73"/>
      <c r="AL41" s="73"/>
      <c r="AM41" s="73"/>
      <c r="AN41" s="73"/>
      <c r="AO41" s="73"/>
      <c r="AP41" s="73"/>
      <c r="AQ41" s="73"/>
      <c r="AR41" s="73"/>
      <c r="AS41" s="73"/>
      <c r="AT41" s="73"/>
      <c r="AU41" s="73"/>
      <c r="AV41" s="73"/>
      <c r="AW41" s="73"/>
      <c r="AX41" s="73"/>
      <c r="AY41" s="73"/>
      <c r="AZ41" s="73"/>
      <c r="BA41" s="73"/>
      <c r="BB41" s="73"/>
      <c r="BC41" s="73"/>
      <c r="BD41" s="73"/>
      <c r="BE41" s="73"/>
      <c r="BF41" s="73"/>
      <c r="BG41" s="73"/>
      <c r="BH41" s="73"/>
      <c r="BI41" s="73"/>
      <c r="BJ41" s="73"/>
      <c r="BK41" s="73"/>
      <c r="BL41" s="73"/>
      <c r="BM41" s="73"/>
      <c r="BN41" s="73"/>
      <c r="BO41" s="73"/>
      <c r="BP41" s="73"/>
      <c r="BQ41" s="73"/>
      <c r="BR41" s="73"/>
      <c r="BS41" s="73"/>
      <c r="BT41" s="73"/>
      <c r="BU41" s="73"/>
      <c r="BV41" s="73"/>
      <c r="BW41" s="73"/>
      <c r="BX41" s="73"/>
      <c r="BY41" s="73"/>
      <c r="BZ41" s="73"/>
      <c r="CA41" s="73"/>
      <c r="CB41" s="73"/>
      <c r="CC41" s="73"/>
      <c r="CD41" s="73"/>
      <c r="CE41" s="73"/>
      <c r="CF41" s="73"/>
      <c r="CG41" s="73"/>
      <c r="CH41" s="73"/>
      <c r="CI41" s="73"/>
      <c r="CJ41" s="73"/>
      <c r="CK41" s="73"/>
      <c r="CL41" s="73"/>
      <c r="CM41" s="73"/>
      <c r="CN41" s="73"/>
      <c r="CO41" s="73"/>
      <c r="CP41" s="73"/>
      <c r="CQ41" s="73"/>
      <c r="CR41" s="73"/>
      <c r="CS41" s="73"/>
      <c r="CT41" s="73"/>
      <c r="CU41" s="73"/>
      <c r="CV41" s="79"/>
      <c r="CW41" s="79"/>
      <c r="CX41" s="79"/>
      <c r="CY41" s="79"/>
      <c r="CZ41" s="79"/>
      <c r="DA41" s="79"/>
      <c r="DB41" s="79"/>
    </row>
    <row r="42" spans="1:106" s="21" customFormat="1" x14ac:dyDescent="0.25">
      <c r="B42" s="73"/>
      <c r="CJ42" s="73"/>
      <c r="CK42" s="73"/>
      <c r="CL42" s="73"/>
      <c r="CM42" s="73"/>
      <c r="CN42" s="73"/>
      <c r="CO42" s="73"/>
      <c r="CP42" s="73"/>
      <c r="CQ42" s="73"/>
      <c r="CR42" s="73"/>
      <c r="CS42" s="73"/>
      <c r="CT42" s="73"/>
      <c r="CU42" s="73"/>
      <c r="CV42" s="73"/>
      <c r="CW42" s="73"/>
      <c r="CX42" s="73"/>
      <c r="CY42" s="73"/>
      <c r="CZ42" s="73"/>
      <c r="DA42" s="73"/>
      <c r="DB42" s="73"/>
    </row>
    <row r="43" spans="1:106" s="21" customFormat="1" x14ac:dyDescent="0.25">
      <c r="CK43" s="73"/>
      <c r="CL43" s="73"/>
      <c r="CM43" s="73"/>
      <c r="CN43" s="73"/>
      <c r="CO43" s="73"/>
      <c r="CP43" s="73"/>
      <c r="CQ43" s="73"/>
      <c r="CR43" s="73"/>
      <c r="CS43" s="73"/>
      <c r="CT43" s="73"/>
      <c r="CU43" s="73"/>
      <c r="CV43" s="73"/>
      <c r="CW43" s="73"/>
      <c r="CX43" s="73"/>
      <c r="CY43" s="73"/>
      <c r="CZ43" s="73"/>
      <c r="DA43" s="73"/>
      <c r="DB43" s="73"/>
    </row>
    <row r="44" spans="1:106" s="21" customFormat="1" x14ac:dyDescent="0.25"/>
    <row r="45" spans="1:106" s="21" customFormat="1" x14ac:dyDescent="0.25"/>
    <row r="46" spans="1:106" s="21" customFormat="1" x14ac:dyDescent="0.25"/>
    <row r="47" spans="1:106" s="21" customFormat="1" x14ac:dyDescent="0.25"/>
    <row r="48" spans="1:106" s="21" customFormat="1" x14ac:dyDescent="0.25"/>
    <row r="49" s="21" customFormat="1" x14ac:dyDescent="0.25"/>
    <row r="50" s="21" customFormat="1" x14ac:dyDescent="0.25"/>
    <row r="51" s="21" customFormat="1" x14ac:dyDescent="0.25"/>
    <row r="52" s="21" customFormat="1" x14ac:dyDescent="0.25"/>
    <row r="53" s="21" customFormat="1" x14ac:dyDescent="0.25"/>
    <row r="54" s="21" customFormat="1" x14ac:dyDescent="0.25"/>
    <row r="55" s="21" customFormat="1" x14ac:dyDescent="0.25"/>
    <row r="56" s="21" customFormat="1" x14ac:dyDescent="0.25"/>
    <row r="57" s="21" customFormat="1" x14ac:dyDescent="0.25"/>
    <row r="58" s="21" customFormat="1" x14ac:dyDescent="0.25"/>
    <row r="59" s="21" customFormat="1" x14ac:dyDescent="0.25"/>
    <row r="60" s="21" customFormat="1" x14ac:dyDescent="0.25"/>
    <row r="61" s="21" customFormat="1" x14ac:dyDescent="0.25"/>
    <row r="62" s="21" customFormat="1" x14ac:dyDescent="0.25"/>
    <row r="63" s="21" customFormat="1" x14ac:dyDescent="0.25"/>
    <row r="64" s="21" customFormat="1" x14ac:dyDescent="0.25"/>
    <row r="65" spans="1:99" s="21" customFormat="1" x14ac:dyDescent="0.25">
      <c r="AH65"/>
    </row>
    <row r="66" spans="1:99" s="21" customFormat="1" x14ac:dyDescent="0.25">
      <c r="A66"/>
      <c r="C66"/>
      <c r="D66"/>
      <c r="E66"/>
      <c r="F66"/>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row>
    <row r="67" spans="1:99" s="21" customFormat="1" x14ac:dyDescent="0.25">
      <c r="A67"/>
      <c r="B67"/>
      <c r="C67"/>
      <c r="D67"/>
      <c r="E67"/>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row>
    <row r="68" spans="1:99" s="21" customFormat="1" x14ac:dyDescent="0.25">
      <c r="A68"/>
      <c r="B68"/>
      <c r="C68"/>
      <c r="D68"/>
      <c r="E68"/>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row>
  </sheetData>
  <mergeCells count="10">
    <mergeCell ref="A3:B3"/>
    <mergeCell ref="Z3:AA3"/>
    <mergeCell ref="AC3:AD3"/>
    <mergeCell ref="A1:B2"/>
    <mergeCell ref="D1:Y1"/>
    <mergeCell ref="Z1:AB1"/>
    <mergeCell ref="AC1:AE1"/>
    <mergeCell ref="D2:Y2"/>
    <mergeCell ref="Z2:AA2"/>
    <mergeCell ref="AC2:AD2"/>
  </mergeCells>
  <conditionalFormatting sqref="AE5:AE38 AB5:AB38">
    <cfRule type="expression" dxfId="14" priority="3">
      <formula>ABS(AB5)&gt;=0.05</formula>
    </cfRule>
  </conditionalFormatting>
  <conditionalFormatting sqref="AC5:AC38">
    <cfRule type="expression" dxfId="13" priority="2">
      <formula>OR(ABS($AC5+$AD5)&gt;$AC$3,ABS($AC5-$AD5)&gt;$AC$3)</formula>
    </cfRule>
  </conditionalFormatting>
  <conditionalFormatting sqref="Z5:Z38">
    <cfRule type="expression" dxfId="12" priority="1">
      <formula>OR(ABS($Z5+$AA5)&gt;$Z$3,ABS($Z5-$AA5)&gt;$Z$3)</formula>
    </cfRule>
  </conditionalFormatting>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CZ68"/>
  <sheetViews>
    <sheetView zoomScale="90" zoomScaleNormal="90" workbookViewId="0">
      <selection activeCell="U12" sqref="U12"/>
    </sheetView>
  </sheetViews>
  <sheetFormatPr baseColWidth="10" defaultRowHeight="15" x14ac:dyDescent="0.25"/>
  <cols>
    <col min="1" max="1" width="13.28515625" customWidth="1"/>
    <col min="2" max="2" width="20.7109375" customWidth="1"/>
    <col min="3" max="3" width="8.28515625" customWidth="1"/>
    <col min="4" max="4" width="7.85546875" customWidth="1"/>
    <col min="5" max="7" width="7.28515625" customWidth="1"/>
    <col min="8" max="8" width="8.5703125" customWidth="1"/>
    <col min="9" max="23" width="7.28515625" customWidth="1"/>
    <col min="24" max="24" width="8.42578125" customWidth="1"/>
    <col min="25" max="25" width="6.28515625" customWidth="1"/>
    <col min="26" max="26" width="8.7109375" customWidth="1"/>
    <col min="27" max="27" width="6.28515625" customWidth="1"/>
    <col min="28" max="28" width="7.7109375" customWidth="1"/>
    <col min="29" max="29" width="8.7109375" customWidth="1"/>
    <col min="30" max="30" width="7.140625" hidden="1" customWidth="1"/>
    <col min="31" max="31" width="6.7109375" hidden="1" customWidth="1"/>
    <col min="32" max="32" width="7.5703125" customWidth="1"/>
    <col min="33" max="33" width="8.28515625" customWidth="1"/>
    <col min="34" max="36" width="6.5703125" customWidth="1"/>
    <col min="37" max="37" width="8.5703125" customWidth="1"/>
    <col min="38" max="38" width="6.5703125" customWidth="1"/>
    <col min="39" max="39" width="8.85546875" customWidth="1"/>
    <col min="40" max="40" width="8" customWidth="1"/>
    <col min="41" max="41" width="6.7109375" customWidth="1"/>
    <col min="42" max="42" width="8" customWidth="1"/>
    <col min="43" max="43" width="6.5703125" customWidth="1"/>
    <col min="44" max="44" width="9.140625" customWidth="1"/>
    <col min="45" max="45" width="7.85546875" customWidth="1"/>
    <col min="46" max="59" width="6.5703125" customWidth="1"/>
    <col min="60" max="60" width="9.5703125" customWidth="1"/>
    <col min="61" max="61" width="9.85546875" customWidth="1"/>
    <col min="62" max="62" width="6.42578125" customWidth="1"/>
    <col min="63" max="63" width="9" customWidth="1"/>
    <col min="64" max="64" width="11.140625" customWidth="1"/>
    <col min="65" max="65" width="9" customWidth="1"/>
    <col min="66" max="80" width="6.42578125" customWidth="1"/>
    <col min="81" max="81" width="6.85546875" customWidth="1"/>
    <col min="82" max="82" width="7.7109375" customWidth="1"/>
    <col min="83" max="83" width="8.5703125" customWidth="1"/>
    <col min="84" max="85" width="6.5703125" customWidth="1"/>
    <col min="86" max="86" width="6" customWidth="1"/>
    <col min="87" max="88" width="6.85546875" customWidth="1"/>
    <col min="89" max="89" width="5.42578125" customWidth="1"/>
    <col min="90" max="90" width="5.7109375" customWidth="1"/>
    <col min="91" max="98" width="4" customWidth="1"/>
  </cols>
  <sheetData>
    <row r="1" spans="1:97" ht="16.5" customHeight="1" x14ac:dyDescent="0.3">
      <c r="A1" s="176" t="s">
        <v>99</v>
      </c>
      <c r="B1" s="176"/>
      <c r="C1" s="163"/>
      <c r="D1" s="178" t="s">
        <v>9</v>
      </c>
      <c r="E1" s="178"/>
      <c r="F1" s="178"/>
      <c r="G1" s="178"/>
      <c r="H1" s="178"/>
      <c r="I1" s="178"/>
      <c r="J1" s="178"/>
      <c r="K1" s="178"/>
      <c r="L1" s="178"/>
      <c r="M1" s="178"/>
      <c r="N1" s="178"/>
      <c r="O1" s="178"/>
      <c r="P1" s="178"/>
      <c r="Q1" s="178"/>
      <c r="R1" s="178"/>
      <c r="S1" s="178"/>
      <c r="T1" s="178"/>
      <c r="U1" s="178"/>
      <c r="V1" s="178"/>
      <c r="W1" s="178"/>
      <c r="X1" s="179" t="s">
        <v>3</v>
      </c>
      <c r="Y1" s="180"/>
      <c r="Z1" s="180"/>
      <c r="AA1" s="181" t="s">
        <v>4</v>
      </c>
      <c r="AB1" s="181"/>
      <c r="AC1" s="181"/>
      <c r="AD1" s="10"/>
      <c r="AG1" s="11"/>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CF1" s="8"/>
      <c r="CG1" s="8"/>
      <c r="CH1" s="8"/>
    </row>
    <row r="2" spans="1:97" ht="17.25" customHeight="1" x14ac:dyDescent="0.25">
      <c r="A2" s="177"/>
      <c r="B2" s="177"/>
      <c r="C2" s="83"/>
      <c r="D2" s="182" t="s">
        <v>0</v>
      </c>
      <c r="E2" s="183"/>
      <c r="F2" s="183"/>
      <c r="G2" s="183"/>
      <c r="H2" s="183"/>
      <c r="I2" s="183"/>
      <c r="J2" s="183"/>
      <c r="K2" s="183"/>
      <c r="L2" s="183"/>
      <c r="M2" s="183"/>
      <c r="N2" s="183"/>
      <c r="O2" s="183"/>
      <c r="P2" s="183"/>
      <c r="Q2" s="183"/>
      <c r="R2" s="183"/>
      <c r="S2" s="183"/>
      <c r="T2" s="183"/>
      <c r="U2" s="183"/>
      <c r="V2" s="183"/>
      <c r="W2" s="184"/>
      <c r="X2" s="185" t="s">
        <v>5</v>
      </c>
      <c r="Y2" s="186"/>
      <c r="Z2" s="12" t="s">
        <v>6</v>
      </c>
      <c r="AA2" s="181" t="s">
        <v>5</v>
      </c>
      <c r="AB2" s="181"/>
      <c r="AC2" s="14" t="s">
        <v>6</v>
      </c>
      <c r="AD2" s="14"/>
      <c r="AH2" s="8"/>
      <c r="AI2" s="8"/>
      <c r="AJ2" s="8"/>
      <c r="AK2" s="8"/>
      <c r="AL2" s="8"/>
      <c r="CH2" s="8"/>
    </row>
    <row r="3" spans="1:97" s="2" customFormat="1" ht="20.25" customHeight="1" x14ac:dyDescent="0.25">
      <c r="A3" s="171" t="s">
        <v>8</v>
      </c>
      <c r="B3" s="172"/>
      <c r="C3" s="23" t="s">
        <v>12</v>
      </c>
      <c r="D3" s="151">
        <v>21</v>
      </c>
      <c r="E3" s="151">
        <v>23</v>
      </c>
      <c r="F3" s="152">
        <v>52</v>
      </c>
      <c r="G3" s="151">
        <v>53</v>
      </c>
      <c r="H3" s="151">
        <v>54</v>
      </c>
      <c r="I3" s="152">
        <v>55</v>
      </c>
      <c r="J3" s="152">
        <v>131</v>
      </c>
      <c r="K3" s="151">
        <v>132</v>
      </c>
      <c r="L3" s="152">
        <v>133</v>
      </c>
      <c r="M3" s="151">
        <v>134</v>
      </c>
      <c r="N3" s="151">
        <v>135</v>
      </c>
      <c r="O3" s="156">
        <v>136</v>
      </c>
      <c r="P3" s="156">
        <v>137</v>
      </c>
      <c r="Q3" s="151">
        <v>138</v>
      </c>
      <c r="R3" s="151">
        <v>155</v>
      </c>
      <c r="S3" s="156">
        <v>156</v>
      </c>
      <c r="T3" s="151">
        <v>157</v>
      </c>
      <c r="U3" s="151"/>
      <c r="V3" s="151"/>
      <c r="W3" s="1"/>
      <c r="X3" s="187">
        <v>6.6000000000000003E-2</v>
      </c>
      <c r="Y3" s="188"/>
      <c r="Z3" s="166">
        <v>0.11600000000000001</v>
      </c>
      <c r="AA3" s="175">
        <f>X3*AD3</f>
        <v>0.28636235294117651</v>
      </c>
      <c r="AB3" s="175"/>
      <c r="AC3" s="162">
        <f>Z3*AD3</f>
        <v>0.50330352941176471</v>
      </c>
      <c r="AD3" s="9">
        <f>AVERAGE(D4:W4)</f>
        <v>4.3388235294117647</v>
      </c>
      <c r="AE3" s="89">
        <f>AVERAGE(C4:C14)</f>
        <v>1</v>
      </c>
      <c r="AG3" s="90">
        <v>1</v>
      </c>
      <c r="AH3" s="53">
        <v>2</v>
      </c>
      <c r="AI3" s="53">
        <v>3</v>
      </c>
      <c r="AJ3" s="53">
        <v>4</v>
      </c>
      <c r="AK3" s="53">
        <v>5</v>
      </c>
      <c r="AL3" s="53">
        <v>6</v>
      </c>
      <c r="AM3" s="53">
        <v>7</v>
      </c>
      <c r="AN3" s="53">
        <v>8</v>
      </c>
      <c r="AO3" s="53">
        <v>9</v>
      </c>
      <c r="AP3" s="53">
        <v>10</v>
      </c>
      <c r="AQ3" s="53">
        <v>11</v>
      </c>
      <c r="AR3" s="53">
        <v>12</v>
      </c>
      <c r="AS3" s="53">
        <v>13</v>
      </c>
      <c r="AT3" s="53">
        <v>14</v>
      </c>
      <c r="AU3" s="53">
        <v>15</v>
      </c>
      <c r="AV3" s="53">
        <v>16</v>
      </c>
      <c r="AW3" s="53">
        <v>17</v>
      </c>
      <c r="AX3" s="53">
        <v>18</v>
      </c>
      <c r="AY3" s="53">
        <v>19</v>
      </c>
      <c r="AZ3" s="53">
        <v>20</v>
      </c>
      <c r="BA3" s="53" t="s">
        <v>21</v>
      </c>
      <c r="BB3" s="53" t="s">
        <v>10</v>
      </c>
      <c r="BC3" s="54" t="s">
        <v>19</v>
      </c>
      <c r="BD3" s="54" t="s">
        <v>22</v>
      </c>
      <c r="BE3" s="53" t="s">
        <v>13</v>
      </c>
      <c r="BF3" s="54" t="s">
        <v>20</v>
      </c>
      <c r="BG3" s="53" t="s">
        <v>11</v>
      </c>
      <c r="BH3" s="90">
        <v>1</v>
      </c>
      <c r="BI3" s="53">
        <v>2</v>
      </c>
      <c r="BJ3" s="53">
        <v>3</v>
      </c>
      <c r="BK3" s="53">
        <v>4</v>
      </c>
      <c r="BL3" s="53">
        <v>5</v>
      </c>
      <c r="BM3" s="53">
        <v>6</v>
      </c>
      <c r="BN3" s="53">
        <v>7</v>
      </c>
      <c r="BO3" s="53">
        <v>8</v>
      </c>
      <c r="BP3" s="53">
        <v>9</v>
      </c>
      <c r="BQ3" s="53">
        <v>10</v>
      </c>
      <c r="BR3" s="53">
        <v>11</v>
      </c>
      <c r="BS3" s="53">
        <v>12</v>
      </c>
      <c r="BT3" s="53">
        <v>13</v>
      </c>
      <c r="BU3" s="53">
        <v>14</v>
      </c>
      <c r="BV3" s="53">
        <v>15</v>
      </c>
      <c r="BW3" s="53">
        <v>16</v>
      </c>
      <c r="BX3" s="53">
        <v>17</v>
      </c>
      <c r="BY3" s="53">
        <v>18</v>
      </c>
      <c r="BZ3" s="53">
        <v>19</v>
      </c>
      <c r="CA3" s="53">
        <v>20</v>
      </c>
      <c r="CB3" s="94" t="s">
        <v>21</v>
      </c>
      <c r="CC3" s="94" t="s">
        <v>10</v>
      </c>
      <c r="CD3" s="95" t="s">
        <v>19</v>
      </c>
      <c r="CE3" s="95" t="s">
        <v>22</v>
      </c>
      <c r="CF3" s="94" t="s">
        <v>13</v>
      </c>
      <c r="CG3" s="95" t="s">
        <v>20</v>
      </c>
      <c r="CH3" s="8"/>
      <c r="CI3"/>
      <c r="CJ3"/>
      <c r="CK3"/>
      <c r="CL3"/>
      <c r="CM3"/>
      <c r="CN3"/>
      <c r="CO3"/>
      <c r="CP3"/>
      <c r="CQ3"/>
      <c r="CR3"/>
      <c r="CS3"/>
    </row>
    <row r="4" spans="1:97" s="2" customFormat="1" ht="21.75" customHeight="1" x14ac:dyDescent="0.25">
      <c r="A4" s="84" t="s">
        <v>14</v>
      </c>
      <c r="B4" s="141" t="s">
        <v>91</v>
      </c>
      <c r="C4" s="22">
        <v>1</v>
      </c>
      <c r="D4" s="153">
        <v>4.0999999999999996</v>
      </c>
      <c r="E4" s="153">
        <v>5</v>
      </c>
      <c r="F4" s="153">
        <v>3.1</v>
      </c>
      <c r="G4" s="153">
        <v>3.4</v>
      </c>
      <c r="H4" s="153">
        <v>2.9</v>
      </c>
      <c r="I4" s="153">
        <v>3.3</v>
      </c>
      <c r="J4" s="153">
        <v>5</v>
      </c>
      <c r="K4" s="153">
        <v>4.38</v>
      </c>
      <c r="L4" s="153">
        <v>4.54</v>
      </c>
      <c r="M4" s="153">
        <v>5.54</v>
      </c>
      <c r="N4" s="153">
        <v>4.74</v>
      </c>
      <c r="O4" s="153">
        <v>7.39</v>
      </c>
      <c r="P4" s="153">
        <v>5.94</v>
      </c>
      <c r="Q4" s="153">
        <v>4.45</v>
      </c>
      <c r="R4" s="153">
        <v>3.27</v>
      </c>
      <c r="S4" s="153">
        <v>3.54</v>
      </c>
      <c r="T4" s="153">
        <v>3.17</v>
      </c>
      <c r="U4" s="153"/>
      <c r="V4" s="153"/>
      <c r="W4" s="153"/>
      <c r="X4" s="12" t="s">
        <v>1</v>
      </c>
      <c r="Y4" s="7" t="s">
        <v>11</v>
      </c>
      <c r="Z4" s="13" t="s">
        <v>7</v>
      </c>
      <c r="AA4" s="12" t="s">
        <v>2</v>
      </c>
      <c r="AB4" s="7" t="s">
        <v>11</v>
      </c>
      <c r="AC4" s="13" t="s">
        <v>7</v>
      </c>
      <c r="AD4" s="96">
        <f t="shared" ref="AD4:AD14" si="0">AE$3/C4</f>
        <v>1</v>
      </c>
      <c r="AE4" s="53">
        <f>COUNT(AG4:AZ4)</f>
        <v>20</v>
      </c>
      <c r="AF4" s="53" t="str">
        <f>IF(A4="","",A4)</f>
        <v>Tid 0</v>
      </c>
      <c r="AG4" s="85">
        <f>D4*$AD4</f>
        <v>4.0999999999999996</v>
      </c>
      <c r="AH4" s="32">
        <f t="shared" ref="AH4:AZ4" si="1">E4*$AD4</f>
        <v>5</v>
      </c>
      <c r="AI4" s="32">
        <f t="shared" si="1"/>
        <v>3.1</v>
      </c>
      <c r="AJ4" s="32">
        <f t="shared" si="1"/>
        <v>3.4</v>
      </c>
      <c r="AK4" s="32">
        <f t="shared" si="1"/>
        <v>2.9</v>
      </c>
      <c r="AL4" s="32">
        <f t="shared" si="1"/>
        <v>3.3</v>
      </c>
      <c r="AM4" s="32">
        <f t="shared" si="1"/>
        <v>5</v>
      </c>
      <c r="AN4" s="32">
        <f t="shared" si="1"/>
        <v>4.38</v>
      </c>
      <c r="AO4" s="32">
        <f t="shared" si="1"/>
        <v>4.54</v>
      </c>
      <c r="AP4" s="32">
        <f t="shared" si="1"/>
        <v>5.54</v>
      </c>
      <c r="AQ4" s="32">
        <f t="shared" si="1"/>
        <v>4.74</v>
      </c>
      <c r="AR4" s="32">
        <f t="shared" si="1"/>
        <v>7.39</v>
      </c>
      <c r="AS4" s="32">
        <f t="shared" si="1"/>
        <v>5.94</v>
      </c>
      <c r="AT4" s="32">
        <f t="shared" si="1"/>
        <v>4.45</v>
      </c>
      <c r="AU4" s="32">
        <f t="shared" si="1"/>
        <v>3.27</v>
      </c>
      <c r="AV4" s="32">
        <f t="shared" si="1"/>
        <v>3.54</v>
      </c>
      <c r="AW4" s="32">
        <f t="shared" si="1"/>
        <v>3.17</v>
      </c>
      <c r="AX4" s="32">
        <f t="shared" si="1"/>
        <v>0</v>
      </c>
      <c r="AY4" s="32">
        <f t="shared" si="1"/>
        <v>0</v>
      </c>
      <c r="AZ4" s="32">
        <f t="shared" si="1"/>
        <v>0</v>
      </c>
      <c r="BA4" s="32"/>
      <c r="BB4" s="32"/>
      <c r="BC4" s="32"/>
      <c r="BD4" s="32"/>
      <c r="BE4" s="55"/>
      <c r="BF4" s="53"/>
      <c r="BG4" s="57"/>
      <c r="BH4" s="91">
        <f>AG4</f>
        <v>4.0999999999999996</v>
      </c>
      <c r="BI4" s="31">
        <f t="shared" ref="BI4:CA4" si="2">AH4</f>
        <v>5</v>
      </c>
      <c r="BJ4" s="31">
        <f t="shared" si="2"/>
        <v>3.1</v>
      </c>
      <c r="BK4" s="31">
        <f t="shared" si="2"/>
        <v>3.4</v>
      </c>
      <c r="BL4" s="31">
        <f t="shared" si="2"/>
        <v>2.9</v>
      </c>
      <c r="BM4" s="31">
        <f t="shared" si="2"/>
        <v>3.3</v>
      </c>
      <c r="BN4" s="31">
        <f t="shared" si="2"/>
        <v>5</v>
      </c>
      <c r="BO4" s="31">
        <f t="shared" si="2"/>
        <v>4.38</v>
      </c>
      <c r="BP4" s="31">
        <f t="shared" si="2"/>
        <v>4.54</v>
      </c>
      <c r="BQ4" s="31">
        <f t="shared" si="2"/>
        <v>5.54</v>
      </c>
      <c r="BR4" s="31">
        <f t="shared" si="2"/>
        <v>4.74</v>
      </c>
      <c r="BS4" s="31">
        <f t="shared" si="2"/>
        <v>7.39</v>
      </c>
      <c r="BT4" s="31">
        <f t="shared" si="2"/>
        <v>5.94</v>
      </c>
      <c r="BU4" s="31">
        <f t="shared" si="2"/>
        <v>4.45</v>
      </c>
      <c r="BV4" s="31">
        <f t="shared" si="2"/>
        <v>3.27</v>
      </c>
      <c r="BW4" s="31">
        <f t="shared" si="2"/>
        <v>3.54</v>
      </c>
      <c r="BX4" s="31">
        <f t="shared" si="2"/>
        <v>3.17</v>
      </c>
      <c r="BY4" s="31">
        <f t="shared" si="2"/>
        <v>0</v>
      </c>
      <c r="BZ4" s="31">
        <f t="shared" si="2"/>
        <v>0</v>
      </c>
      <c r="CA4" s="31">
        <f t="shared" si="2"/>
        <v>0</v>
      </c>
      <c r="CB4" s="53"/>
      <c r="CC4" s="53"/>
      <c r="CD4" s="53"/>
      <c r="CE4" s="53"/>
      <c r="CF4" s="57"/>
      <c r="CG4" s="57"/>
      <c r="CI4"/>
      <c r="CJ4"/>
      <c r="CK4"/>
      <c r="CL4"/>
      <c r="CM4"/>
      <c r="CN4"/>
      <c r="CO4"/>
      <c r="CP4"/>
      <c r="CQ4"/>
      <c r="CR4"/>
      <c r="CS4"/>
    </row>
    <row r="5" spans="1:97" s="2" customFormat="1" ht="21" customHeight="1" x14ac:dyDescent="0.25">
      <c r="A5" s="84" t="s">
        <v>15</v>
      </c>
      <c r="B5" s="141" t="s">
        <v>84</v>
      </c>
      <c r="C5" s="22">
        <v>1</v>
      </c>
      <c r="D5" s="153">
        <v>3.81</v>
      </c>
      <c r="E5" s="153">
        <v>4.79</v>
      </c>
      <c r="F5" s="153">
        <v>2.78</v>
      </c>
      <c r="G5" s="153">
        <v>3.51</v>
      </c>
      <c r="H5" s="153">
        <v>2.9</v>
      </c>
      <c r="I5" s="153"/>
      <c r="J5" s="153">
        <v>4.92</v>
      </c>
      <c r="K5" s="153">
        <v>3.9</v>
      </c>
      <c r="L5" s="153">
        <v>4.21</v>
      </c>
      <c r="M5" s="153">
        <v>5.22</v>
      </c>
      <c r="N5" s="153">
        <v>4.5599999999999996</v>
      </c>
      <c r="O5" s="153">
        <v>7.06</v>
      </c>
      <c r="P5" s="153">
        <v>5.59</v>
      </c>
      <c r="Q5" s="153">
        <v>4.4800000000000004</v>
      </c>
      <c r="R5" s="153">
        <v>3.43</v>
      </c>
      <c r="S5" s="153">
        <v>3.48</v>
      </c>
      <c r="T5" s="153">
        <v>3.3</v>
      </c>
      <c r="U5" s="153"/>
      <c r="V5" s="153"/>
      <c r="W5" s="153"/>
      <c r="X5" s="16">
        <f t="shared" ref="X5:X14" si="3">IF(AE5=0,"",AVERAGE(AG5:AZ5))</f>
        <v>-3.1341450310072759E-2</v>
      </c>
      <c r="Y5" s="19">
        <f t="shared" ref="Y5:Y14" si="4">IF(AE5&lt;2,"",STDEV(AG5:AZ5)/SQRT(COUNT(AG5:AZ5))*TINV(0.1,COUNT(AG5:AZ5)-1))</f>
        <v>2.1156449515014733E-2</v>
      </c>
      <c r="Z5" s="17">
        <f t="shared" ref="Z5:Z14" si="5">IF(AE5=0,"",1-(FREQUENCY(AG5:AZ5,Z$3)+FREQUENCY(AG5:AZ5,-Z$3))/COUNT(AG5:AZ5))</f>
        <v>0</v>
      </c>
      <c r="AA5" s="18">
        <f t="shared" ref="AA5:AA14" si="6">IF(AE5=0,"",AVERAGE(BH5:CA5))</f>
        <v>-0.15750000000000008</v>
      </c>
      <c r="AB5" s="20">
        <f t="shared" ref="AB5:AB14" si="7">IF(AE5&lt;2,"",STDEV(BH5:CA5)/SQRT(COUNT(BH5:CA5))*TINV(0.1,COUNT(BH5:CA5)-1))</f>
        <v>8.799515379268065E-2</v>
      </c>
      <c r="AC5" s="17">
        <f t="shared" ref="AC5:AC14" si="8">IF(AE5=0,"",1-(FREQUENCY(BH5:CA5,Z$3*AD$3)+FREQUENCY(BH5:CA5,-Z$3*AD$3))/COUNT(BH5:CA5))</f>
        <v>0</v>
      </c>
      <c r="AD5" s="96">
        <f t="shared" si="0"/>
        <v>1</v>
      </c>
      <c r="AE5" s="97">
        <f t="shared" ref="AE5:AE14" si="9">COUNT(D5:W5)</f>
        <v>16</v>
      </c>
      <c r="AF5" s="53" t="str">
        <f t="shared" ref="AF5:AF14" si="10">IF(A5="","",A5)</f>
        <v>Tid 1</v>
      </c>
      <c r="AG5" s="86">
        <f t="shared" ref="AG5:AV14" si="11">IF(D5*D$4=0,"",D5*$AD5/AG$4-1)</f>
        <v>-7.0731707317073123E-2</v>
      </c>
      <c r="AH5" s="5">
        <f t="shared" si="11"/>
        <v>-4.2000000000000037E-2</v>
      </c>
      <c r="AI5" s="5">
        <f t="shared" si="11"/>
        <v>-0.10322580645161294</v>
      </c>
      <c r="AJ5" s="5">
        <f t="shared" si="11"/>
        <v>3.2352941176470473E-2</v>
      </c>
      <c r="AK5" s="5">
        <f t="shared" si="11"/>
        <v>0</v>
      </c>
      <c r="AL5" s="5" t="str">
        <f t="shared" si="11"/>
        <v/>
      </c>
      <c r="AM5" s="5">
        <f t="shared" si="11"/>
        <v>-1.6000000000000014E-2</v>
      </c>
      <c r="AN5" s="5">
        <f t="shared" si="11"/>
        <v>-0.1095890410958904</v>
      </c>
      <c r="AO5" s="5">
        <f t="shared" si="11"/>
        <v>-7.2687224669603534E-2</v>
      </c>
      <c r="AP5" s="5">
        <f t="shared" si="11"/>
        <v>-5.7761732851985603E-2</v>
      </c>
      <c r="AQ5" s="5">
        <f t="shared" si="11"/>
        <v>-3.7974683544303889E-2</v>
      </c>
      <c r="AR5" s="5">
        <f t="shared" si="11"/>
        <v>-4.4654939106901215E-2</v>
      </c>
      <c r="AS5" s="5">
        <f t="shared" si="11"/>
        <v>-5.8922558922559043E-2</v>
      </c>
      <c r="AT5" s="5">
        <f t="shared" si="11"/>
        <v>6.741573033707926E-3</v>
      </c>
      <c r="AU5" s="5">
        <f t="shared" si="11"/>
        <v>4.8929663608562768E-2</v>
      </c>
      <c r="AV5" s="5">
        <f t="shared" si="11"/>
        <v>-1.6949152542372947E-2</v>
      </c>
      <c r="AW5" s="5">
        <f t="shared" ref="AW5:AZ14" si="12">IF(T5*T$4=0,"",T5*$AD5/AW$4-1)</f>
        <v>4.1009463722397443E-2</v>
      </c>
      <c r="AX5" s="5" t="str">
        <f t="shared" si="12"/>
        <v/>
      </c>
      <c r="AY5" s="5" t="str">
        <f t="shared" si="12"/>
        <v/>
      </c>
      <c r="AZ5" s="5" t="str">
        <f t="shared" si="12"/>
        <v/>
      </c>
      <c r="BA5" s="3">
        <f t="shared" ref="BA5:BA14" si="13">IF(AE5=0,"",Z$3)</f>
        <v>0.11600000000000001</v>
      </c>
      <c r="BB5" s="3">
        <f t="shared" ref="BB5:BB14" si="14">IF(AE5=0,"",X$3)</f>
        <v>6.6000000000000003E-2</v>
      </c>
      <c r="BC5" s="3">
        <f t="shared" ref="BC5:BC14" si="15">IF(AE5=0,"",-BB5)</f>
        <v>-6.6000000000000003E-2</v>
      </c>
      <c r="BD5" s="3">
        <f t="shared" ref="BD5:BD14" si="16">IF(AE5=0,"",-BA5)</f>
        <v>-0.11600000000000001</v>
      </c>
      <c r="BE5" s="56">
        <f t="shared" ref="BE5:BE14" si="17">IF(AE5=0,"",AVERAGE(AG5:AZ5))</f>
        <v>-3.1341450310072759E-2</v>
      </c>
      <c r="BF5" s="56">
        <f t="shared" ref="BF5:BF14" si="18">IF(AE5&lt;2,"",STDEV(AG5:AZ5)/SQRT(AE5)*TINV(0.05,AE5-1))</f>
        <v>2.5723108613512329E-2</v>
      </c>
      <c r="BG5" s="58">
        <f t="shared" ref="BG5:BG14" si="19">IF(CG5="","",-CG5)</f>
        <v>-0.10698907190762011</v>
      </c>
      <c r="BH5" s="92">
        <f t="shared" ref="BH5:BW14" si="20">IF(D5*D$4=0,"",D5*$AD5-AG$4)</f>
        <v>-0.28999999999999959</v>
      </c>
      <c r="BI5" s="4">
        <f t="shared" si="20"/>
        <v>-0.20999999999999996</v>
      </c>
      <c r="BJ5" s="4">
        <f t="shared" si="20"/>
        <v>-0.32000000000000028</v>
      </c>
      <c r="BK5" s="4">
        <f t="shared" si="20"/>
        <v>0.10999999999999988</v>
      </c>
      <c r="BL5" s="4">
        <f t="shared" si="20"/>
        <v>0</v>
      </c>
      <c r="BM5" s="4" t="str">
        <f t="shared" si="20"/>
        <v/>
      </c>
      <c r="BN5" s="4">
        <f t="shared" si="20"/>
        <v>-8.0000000000000071E-2</v>
      </c>
      <c r="BO5" s="4">
        <f t="shared" si="20"/>
        <v>-0.48</v>
      </c>
      <c r="BP5" s="4">
        <f t="shared" si="20"/>
        <v>-0.33000000000000007</v>
      </c>
      <c r="BQ5" s="4">
        <f t="shared" si="20"/>
        <v>-0.32000000000000028</v>
      </c>
      <c r="BR5" s="4">
        <f t="shared" si="20"/>
        <v>-0.1800000000000006</v>
      </c>
      <c r="BS5" s="4">
        <f t="shared" si="20"/>
        <v>-0.33000000000000007</v>
      </c>
      <c r="BT5" s="4">
        <f t="shared" si="20"/>
        <v>-0.35000000000000053</v>
      </c>
      <c r="BU5" s="4">
        <f t="shared" si="20"/>
        <v>3.0000000000000249E-2</v>
      </c>
      <c r="BV5" s="4">
        <f t="shared" si="20"/>
        <v>0.16000000000000014</v>
      </c>
      <c r="BW5" s="4">
        <f t="shared" si="20"/>
        <v>-6.0000000000000053E-2</v>
      </c>
      <c r="BX5" s="4">
        <f t="shared" ref="BX5:CA14" si="21">IF(T5*T$4=0,"",T5*$AD5-AW$4)</f>
        <v>0.12999999999999989</v>
      </c>
      <c r="BY5" s="4" t="str">
        <f t="shared" si="21"/>
        <v/>
      </c>
      <c r="BZ5" s="4" t="str">
        <f t="shared" si="21"/>
        <v/>
      </c>
      <c r="CA5" s="4" t="str">
        <f t="shared" si="21"/>
        <v/>
      </c>
      <c r="CB5" s="93">
        <f t="shared" ref="CB5:CB14" si="22">IF(AE5=0,"",AC$3)</f>
        <v>0.50330352941176471</v>
      </c>
      <c r="CC5" s="93">
        <f t="shared" ref="CC5:CC14" si="23">IF(AE5=0,"",AA$3)</f>
        <v>0.28636235294117651</v>
      </c>
      <c r="CD5" s="93">
        <f t="shared" ref="CD5:CD14" si="24">IF(AE5=0,"",-CC5)</f>
        <v>-0.28636235294117651</v>
      </c>
      <c r="CE5" s="93">
        <f t="shared" ref="CE5:CE14" si="25">IF(AE5=0,"",-CB5)</f>
        <v>-0.50330352941176471</v>
      </c>
      <c r="CF5" s="59">
        <f t="shared" ref="CF5:CF14" si="26">IF(AE5=0,"",AVERAGE(BH5:CA5))</f>
        <v>-0.15750000000000008</v>
      </c>
      <c r="CG5" s="58">
        <f t="shared" ref="CG5:CG14" si="27">IF(AE5&lt;2,"",STDEV(BH5:CA5)/SQRT(AE5)*TINV(0.05,AE5-1))</f>
        <v>0.10698907190762011</v>
      </c>
      <c r="CI5"/>
      <c r="CJ5"/>
      <c r="CK5"/>
      <c r="CL5"/>
      <c r="CM5"/>
      <c r="CN5"/>
      <c r="CO5"/>
      <c r="CP5"/>
      <c r="CQ5"/>
      <c r="CR5"/>
      <c r="CS5"/>
    </row>
    <row r="6" spans="1:97" s="2" customFormat="1" ht="24.75" customHeight="1" x14ac:dyDescent="0.25">
      <c r="A6" s="84" t="s">
        <v>16</v>
      </c>
      <c r="B6" s="141" t="s">
        <v>85</v>
      </c>
      <c r="C6" s="22">
        <v>1</v>
      </c>
      <c r="D6" s="153">
        <v>3.91</v>
      </c>
      <c r="E6" s="153">
        <v>4.67</v>
      </c>
      <c r="F6" s="153">
        <v>2.87</v>
      </c>
      <c r="G6" s="153">
        <v>3.56</v>
      </c>
      <c r="H6" s="153">
        <v>2.88</v>
      </c>
      <c r="I6" s="153">
        <v>3.05</v>
      </c>
      <c r="J6" s="153">
        <v>4.8499999999999996</v>
      </c>
      <c r="K6" s="153">
        <v>4.05</v>
      </c>
      <c r="L6" s="153">
        <v>4.4800000000000004</v>
      </c>
      <c r="M6" s="153">
        <v>5.6</v>
      </c>
      <c r="N6" s="153">
        <v>4.71</v>
      </c>
      <c r="O6" s="164">
        <v>7.43</v>
      </c>
      <c r="P6" s="153">
        <v>5.58</v>
      </c>
      <c r="Q6" s="153">
        <v>4.32</v>
      </c>
      <c r="R6" s="153"/>
      <c r="S6" s="153"/>
      <c r="T6" s="153"/>
      <c r="U6" s="153"/>
      <c r="V6" s="153"/>
      <c r="W6" s="153"/>
      <c r="X6" s="16">
        <f t="shared" si="3"/>
        <v>-3.0042446672355744E-2</v>
      </c>
      <c r="Y6" s="19">
        <f t="shared" si="4"/>
        <v>1.8017135979380206E-2</v>
      </c>
      <c r="Z6" s="17">
        <f t="shared" si="5"/>
        <v>0</v>
      </c>
      <c r="AA6" s="18">
        <f t="shared" si="6"/>
        <v>-0.13000000000000003</v>
      </c>
      <c r="AB6" s="20">
        <f t="shared" si="7"/>
        <v>7.6249863930178977E-2</v>
      </c>
      <c r="AC6" s="17">
        <f t="shared" si="8"/>
        <v>0</v>
      </c>
      <c r="AD6" s="96">
        <f t="shared" si="0"/>
        <v>1</v>
      </c>
      <c r="AE6" s="97">
        <f t="shared" si="9"/>
        <v>14</v>
      </c>
      <c r="AF6" s="53" t="str">
        <f t="shared" si="10"/>
        <v>Tid 2</v>
      </c>
      <c r="AG6" s="86">
        <f t="shared" si="11"/>
        <v>-4.6341463414634076E-2</v>
      </c>
      <c r="AH6" s="5">
        <f t="shared" si="11"/>
        <v>-6.6000000000000059E-2</v>
      </c>
      <c r="AI6" s="5">
        <f t="shared" si="11"/>
        <v>-7.4193548387096797E-2</v>
      </c>
      <c r="AJ6" s="5">
        <f t="shared" si="11"/>
        <v>4.705882352941182E-2</v>
      </c>
      <c r="AK6" s="5">
        <f t="shared" si="11"/>
        <v>-6.8965517241379448E-3</v>
      </c>
      <c r="AL6" s="5">
        <f t="shared" si="11"/>
        <v>-7.5757575757575801E-2</v>
      </c>
      <c r="AM6" s="5">
        <f t="shared" si="11"/>
        <v>-3.0000000000000027E-2</v>
      </c>
      <c r="AN6" s="5">
        <f t="shared" si="11"/>
        <v>-7.5342465753424626E-2</v>
      </c>
      <c r="AO6" s="5">
        <f t="shared" si="11"/>
        <v>-1.3215859030836885E-2</v>
      </c>
      <c r="AP6" s="5">
        <f t="shared" si="11"/>
        <v>1.0830324909747224E-2</v>
      </c>
      <c r="AQ6" s="5">
        <f t="shared" si="11"/>
        <v>-6.3291139240506666E-3</v>
      </c>
      <c r="AR6" s="5">
        <f t="shared" si="11"/>
        <v>5.412719891745521E-3</v>
      </c>
      <c r="AS6" s="5">
        <f t="shared" si="11"/>
        <v>-6.0606060606060663E-2</v>
      </c>
      <c r="AT6" s="5">
        <f t="shared" si="11"/>
        <v>-2.921348314606742E-2</v>
      </c>
      <c r="AU6" s="5" t="str">
        <f t="shared" si="11"/>
        <v/>
      </c>
      <c r="AV6" s="5" t="str">
        <f t="shared" si="11"/>
        <v/>
      </c>
      <c r="AW6" s="5" t="str">
        <f t="shared" si="12"/>
        <v/>
      </c>
      <c r="AX6" s="5" t="str">
        <f t="shared" si="12"/>
        <v/>
      </c>
      <c r="AY6" s="5" t="str">
        <f t="shared" si="12"/>
        <v/>
      </c>
      <c r="AZ6" s="5" t="str">
        <f t="shared" si="12"/>
        <v/>
      </c>
      <c r="BA6" s="3">
        <f t="shared" si="13"/>
        <v>0.11600000000000001</v>
      </c>
      <c r="BB6" s="3">
        <f t="shared" si="14"/>
        <v>6.6000000000000003E-2</v>
      </c>
      <c r="BC6" s="3">
        <f t="shared" si="15"/>
        <v>-6.6000000000000003E-2</v>
      </c>
      <c r="BD6" s="3">
        <f t="shared" si="16"/>
        <v>-0.11600000000000001</v>
      </c>
      <c r="BE6" s="56">
        <f t="shared" si="17"/>
        <v>-3.0042446672355744E-2</v>
      </c>
      <c r="BF6" s="56">
        <f t="shared" si="18"/>
        <v>2.1979175466048741E-2</v>
      </c>
      <c r="BG6" s="58">
        <f t="shared" si="19"/>
        <v>-9.3017510691030286E-2</v>
      </c>
      <c r="BH6" s="92">
        <f t="shared" si="20"/>
        <v>-0.1899999999999995</v>
      </c>
      <c r="BI6" s="4">
        <f t="shared" si="20"/>
        <v>-0.33000000000000007</v>
      </c>
      <c r="BJ6" s="4">
        <f t="shared" si="20"/>
        <v>-0.22999999999999998</v>
      </c>
      <c r="BK6" s="4">
        <f t="shared" si="20"/>
        <v>0.16000000000000014</v>
      </c>
      <c r="BL6" s="4">
        <f t="shared" si="20"/>
        <v>-2.0000000000000018E-2</v>
      </c>
      <c r="BM6" s="4">
        <f t="shared" si="20"/>
        <v>-0.25</v>
      </c>
      <c r="BN6" s="4">
        <f t="shared" si="20"/>
        <v>-0.15000000000000036</v>
      </c>
      <c r="BO6" s="4">
        <f t="shared" si="20"/>
        <v>-0.33000000000000007</v>
      </c>
      <c r="BP6" s="4">
        <f t="shared" si="20"/>
        <v>-5.9999999999999609E-2</v>
      </c>
      <c r="BQ6" s="4">
        <f t="shared" si="20"/>
        <v>5.9999999999999609E-2</v>
      </c>
      <c r="BR6" s="4">
        <f t="shared" si="20"/>
        <v>-3.0000000000000249E-2</v>
      </c>
      <c r="BS6" s="4">
        <f t="shared" si="20"/>
        <v>4.0000000000000036E-2</v>
      </c>
      <c r="BT6" s="4">
        <f t="shared" si="20"/>
        <v>-0.36000000000000032</v>
      </c>
      <c r="BU6" s="4">
        <f t="shared" si="20"/>
        <v>-0.12999999999999989</v>
      </c>
      <c r="BV6" s="4" t="str">
        <f t="shared" si="20"/>
        <v/>
      </c>
      <c r="BW6" s="4" t="str">
        <f t="shared" si="20"/>
        <v/>
      </c>
      <c r="BX6" s="4" t="str">
        <f t="shared" si="21"/>
        <v/>
      </c>
      <c r="BY6" s="4" t="str">
        <f t="shared" si="21"/>
        <v/>
      </c>
      <c r="BZ6" s="4" t="str">
        <f t="shared" si="21"/>
        <v/>
      </c>
      <c r="CA6" s="4" t="str">
        <f t="shared" si="21"/>
        <v/>
      </c>
      <c r="CB6" s="93">
        <f t="shared" si="22"/>
        <v>0.50330352941176471</v>
      </c>
      <c r="CC6" s="93">
        <f t="shared" si="23"/>
        <v>0.28636235294117651</v>
      </c>
      <c r="CD6" s="93">
        <f t="shared" si="24"/>
        <v>-0.28636235294117651</v>
      </c>
      <c r="CE6" s="93">
        <f t="shared" si="25"/>
        <v>-0.50330352941176471</v>
      </c>
      <c r="CF6" s="59">
        <f t="shared" si="26"/>
        <v>-0.13000000000000003</v>
      </c>
      <c r="CG6" s="58">
        <f t="shared" si="27"/>
        <v>9.3017510691030286E-2</v>
      </c>
      <c r="CH6" s="15"/>
      <c r="CI6"/>
      <c r="CJ6"/>
      <c r="CK6"/>
      <c r="CL6"/>
      <c r="CM6"/>
      <c r="CN6"/>
      <c r="CO6"/>
      <c r="CP6"/>
      <c r="CQ6"/>
      <c r="CR6"/>
      <c r="CS6"/>
    </row>
    <row r="7" spans="1:97" s="2" customFormat="1" ht="24" customHeight="1" x14ac:dyDescent="0.25">
      <c r="A7" s="84" t="s">
        <v>17</v>
      </c>
      <c r="B7" s="141" t="s">
        <v>79</v>
      </c>
      <c r="C7" s="22">
        <v>1</v>
      </c>
      <c r="D7" s="153">
        <v>3.77</v>
      </c>
      <c r="E7" s="153">
        <v>4.58</v>
      </c>
      <c r="F7" s="164">
        <v>2.93</v>
      </c>
      <c r="G7" s="164">
        <v>3.41</v>
      </c>
      <c r="H7" s="164">
        <v>2.93</v>
      </c>
      <c r="I7" s="164">
        <v>3.31</v>
      </c>
      <c r="J7" s="153">
        <v>5.0199999999999996</v>
      </c>
      <c r="K7" s="153">
        <v>4.34</v>
      </c>
      <c r="L7" s="153">
        <v>4.6900000000000004</v>
      </c>
      <c r="M7" s="153">
        <v>5.39</v>
      </c>
      <c r="N7" s="153">
        <v>4.68</v>
      </c>
      <c r="O7" s="153">
        <v>7.41</v>
      </c>
      <c r="P7" s="153">
        <v>5.57</v>
      </c>
      <c r="Q7" s="153">
        <v>4.91</v>
      </c>
      <c r="R7" s="153"/>
      <c r="S7" s="153"/>
      <c r="T7" s="153"/>
      <c r="U7" s="153"/>
      <c r="V7" s="153"/>
      <c r="W7" s="153"/>
      <c r="X7" s="16">
        <f t="shared" si="3"/>
        <v>-1.2217816852279033E-2</v>
      </c>
      <c r="Y7" s="19">
        <f t="shared" si="4"/>
        <v>2.3199499363832615E-2</v>
      </c>
      <c r="Z7" s="17">
        <f t="shared" si="5"/>
        <v>0</v>
      </c>
      <c r="AA7" s="18">
        <f t="shared" si="6"/>
        <v>-5.9999999999999956E-2</v>
      </c>
      <c r="AB7" s="20">
        <f t="shared" si="7"/>
        <v>0.10699940083542704</v>
      </c>
      <c r="AC7" s="17">
        <f t="shared" si="8"/>
        <v>0</v>
      </c>
      <c r="AD7" s="96">
        <f t="shared" si="0"/>
        <v>1</v>
      </c>
      <c r="AE7" s="97">
        <f t="shared" si="9"/>
        <v>14</v>
      </c>
      <c r="AF7" s="53" t="str">
        <f t="shared" si="10"/>
        <v>Tid 3</v>
      </c>
      <c r="AG7" s="86">
        <f t="shared" si="11"/>
        <v>-8.0487804878048741E-2</v>
      </c>
      <c r="AH7" s="5">
        <f t="shared" si="11"/>
        <v>-8.3999999999999964E-2</v>
      </c>
      <c r="AI7" s="5">
        <f t="shared" si="11"/>
        <v>-5.4838709677419328E-2</v>
      </c>
      <c r="AJ7" s="5">
        <f t="shared" si="11"/>
        <v>2.9411764705882248E-3</v>
      </c>
      <c r="AK7" s="5">
        <f t="shared" si="11"/>
        <v>1.0344827586207028E-2</v>
      </c>
      <c r="AL7" s="5">
        <f t="shared" si="11"/>
        <v>3.0303030303031608E-3</v>
      </c>
      <c r="AM7" s="5">
        <f t="shared" si="11"/>
        <v>4.0000000000000036E-3</v>
      </c>
      <c r="AN7" s="5">
        <f t="shared" si="11"/>
        <v>-9.1324200913242004E-3</v>
      </c>
      <c r="AO7" s="5">
        <f t="shared" si="11"/>
        <v>3.3039647577092657E-2</v>
      </c>
      <c r="AP7" s="5">
        <f t="shared" si="11"/>
        <v>-2.7075812274368283E-2</v>
      </c>
      <c r="AQ7" s="5">
        <f t="shared" si="11"/>
        <v>-1.2658227848101333E-2</v>
      </c>
      <c r="AR7" s="5">
        <f t="shared" si="11"/>
        <v>2.7063599458727605E-3</v>
      </c>
      <c r="AS7" s="5">
        <f t="shared" si="11"/>
        <v>-6.2289562289562284E-2</v>
      </c>
      <c r="AT7" s="5">
        <f t="shared" si="11"/>
        <v>0.10337078651685383</v>
      </c>
      <c r="AU7" s="5" t="str">
        <f t="shared" si="11"/>
        <v/>
      </c>
      <c r="AV7" s="5" t="str">
        <f t="shared" si="11"/>
        <v/>
      </c>
      <c r="AW7" s="5" t="str">
        <f t="shared" si="12"/>
        <v/>
      </c>
      <c r="AX7" s="5" t="str">
        <f t="shared" si="12"/>
        <v/>
      </c>
      <c r="AY7" s="5" t="str">
        <f t="shared" si="12"/>
        <v/>
      </c>
      <c r="AZ7" s="5" t="str">
        <f t="shared" si="12"/>
        <v/>
      </c>
      <c r="BA7" s="3">
        <f t="shared" si="13"/>
        <v>0.11600000000000001</v>
      </c>
      <c r="BB7" s="3">
        <f t="shared" si="14"/>
        <v>6.6000000000000003E-2</v>
      </c>
      <c r="BC7" s="3">
        <f t="shared" si="15"/>
        <v>-6.6000000000000003E-2</v>
      </c>
      <c r="BD7" s="3">
        <f t="shared" si="16"/>
        <v>-0.11600000000000001</v>
      </c>
      <c r="BE7" s="56">
        <f t="shared" si="17"/>
        <v>-1.2217816852279033E-2</v>
      </c>
      <c r="BF7" s="56">
        <f t="shared" si="18"/>
        <v>2.8301161062764209E-2</v>
      </c>
      <c r="BG7" s="58">
        <f t="shared" si="19"/>
        <v>-0.13052899242229254</v>
      </c>
      <c r="BH7" s="92">
        <f t="shared" si="20"/>
        <v>-0.32999999999999963</v>
      </c>
      <c r="BI7" s="4">
        <f t="shared" si="20"/>
        <v>-0.41999999999999993</v>
      </c>
      <c r="BJ7" s="4">
        <f t="shared" si="20"/>
        <v>-0.16999999999999993</v>
      </c>
      <c r="BK7" s="4">
        <f t="shared" si="20"/>
        <v>1.0000000000000231E-2</v>
      </c>
      <c r="BL7" s="4">
        <f t="shared" si="20"/>
        <v>3.0000000000000249E-2</v>
      </c>
      <c r="BM7" s="4">
        <f t="shared" si="20"/>
        <v>1.0000000000000231E-2</v>
      </c>
      <c r="BN7" s="4">
        <f t="shared" si="20"/>
        <v>1.9999999999999574E-2</v>
      </c>
      <c r="BO7" s="4">
        <f t="shared" si="20"/>
        <v>-4.0000000000000036E-2</v>
      </c>
      <c r="BP7" s="4">
        <f t="shared" si="20"/>
        <v>0.15000000000000036</v>
      </c>
      <c r="BQ7" s="4">
        <f t="shared" si="20"/>
        <v>-0.15000000000000036</v>
      </c>
      <c r="BR7" s="4">
        <f t="shared" si="20"/>
        <v>-6.0000000000000497E-2</v>
      </c>
      <c r="BS7" s="4">
        <f t="shared" si="20"/>
        <v>2.0000000000000462E-2</v>
      </c>
      <c r="BT7" s="4">
        <f t="shared" si="20"/>
        <v>-0.37000000000000011</v>
      </c>
      <c r="BU7" s="4">
        <f t="shared" si="20"/>
        <v>0.45999999999999996</v>
      </c>
      <c r="BV7" s="4" t="str">
        <f t="shared" si="20"/>
        <v/>
      </c>
      <c r="BW7" s="4" t="str">
        <f t="shared" si="20"/>
        <v/>
      </c>
      <c r="BX7" s="4" t="str">
        <f t="shared" si="21"/>
        <v/>
      </c>
      <c r="BY7" s="4" t="str">
        <f t="shared" si="21"/>
        <v/>
      </c>
      <c r="BZ7" s="4" t="str">
        <f t="shared" si="21"/>
        <v/>
      </c>
      <c r="CA7" s="4" t="str">
        <f t="shared" si="21"/>
        <v/>
      </c>
      <c r="CB7" s="93">
        <f t="shared" si="22"/>
        <v>0.50330352941176471</v>
      </c>
      <c r="CC7" s="93">
        <f t="shared" si="23"/>
        <v>0.28636235294117651</v>
      </c>
      <c r="CD7" s="93">
        <f t="shared" si="24"/>
        <v>-0.28636235294117651</v>
      </c>
      <c r="CE7" s="93">
        <f t="shared" si="25"/>
        <v>-0.50330352941176471</v>
      </c>
      <c r="CF7" s="59">
        <f t="shared" si="26"/>
        <v>-5.9999999999999956E-2</v>
      </c>
      <c r="CG7" s="58">
        <f t="shared" si="27"/>
        <v>0.13052899242229254</v>
      </c>
      <c r="CH7" s="15"/>
      <c r="CM7"/>
      <c r="CN7"/>
      <c r="CO7"/>
      <c r="CP7"/>
      <c r="CQ7"/>
      <c r="CR7"/>
      <c r="CS7"/>
    </row>
    <row r="8" spans="1:97" s="2" customFormat="1" ht="24" customHeight="1" x14ac:dyDescent="0.25">
      <c r="A8" s="84" t="s">
        <v>18</v>
      </c>
      <c r="B8" s="141" t="s">
        <v>80</v>
      </c>
      <c r="C8" s="22">
        <v>1</v>
      </c>
      <c r="D8" s="153">
        <v>3.88</v>
      </c>
      <c r="E8" s="153">
        <v>4.82</v>
      </c>
      <c r="F8" s="153">
        <v>2.86</v>
      </c>
      <c r="G8" s="153">
        <v>3.52</v>
      </c>
      <c r="H8" s="153">
        <v>3.11</v>
      </c>
      <c r="I8" s="153">
        <v>3.22</v>
      </c>
      <c r="J8" s="153">
        <v>5.07</v>
      </c>
      <c r="K8" s="153">
        <v>4.3</v>
      </c>
      <c r="L8" s="153">
        <v>4.41</v>
      </c>
      <c r="M8" s="153">
        <v>5.69</v>
      </c>
      <c r="N8" s="153">
        <v>4.71</v>
      </c>
      <c r="O8" s="153">
        <v>7.24</v>
      </c>
      <c r="P8" s="153">
        <v>5.54</v>
      </c>
      <c r="Q8" s="153">
        <v>4.74</v>
      </c>
      <c r="R8" s="153"/>
      <c r="S8" s="153"/>
      <c r="T8" s="153"/>
      <c r="U8" s="153"/>
      <c r="V8" s="153"/>
      <c r="W8" s="153"/>
      <c r="X8" s="16">
        <f t="shared" si="3"/>
        <v>-8.4452953992909842E-3</v>
      </c>
      <c r="Y8" s="19">
        <f t="shared" si="4"/>
        <v>2.1793999264538105E-2</v>
      </c>
      <c r="Z8" s="17">
        <f t="shared" si="5"/>
        <v>0</v>
      </c>
      <c r="AA8" s="18">
        <f t="shared" si="6"/>
        <v>-4.7857142857142758E-2</v>
      </c>
      <c r="AB8" s="20">
        <f t="shared" si="7"/>
        <v>9.1836296657631961E-2</v>
      </c>
      <c r="AC8" s="17">
        <f t="shared" si="8"/>
        <v>0</v>
      </c>
      <c r="AD8" s="96">
        <f t="shared" si="0"/>
        <v>1</v>
      </c>
      <c r="AE8" s="97">
        <f t="shared" si="9"/>
        <v>14</v>
      </c>
      <c r="AF8" s="53" t="str">
        <f t="shared" si="10"/>
        <v>Tid 4</v>
      </c>
      <c r="AG8" s="86">
        <f t="shared" si="11"/>
        <v>-5.365853658536579E-2</v>
      </c>
      <c r="AH8" s="5">
        <f t="shared" si="11"/>
        <v>-3.5999999999999921E-2</v>
      </c>
      <c r="AI8" s="5">
        <f t="shared" si="11"/>
        <v>-7.7419354838709764E-2</v>
      </c>
      <c r="AJ8" s="5">
        <f t="shared" si="11"/>
        <v>3.529411764705892E-2</v>
      </c>
      <c r="AK8" s="5">
        <f t="shared" si="11"/>
        <v>7.241379310344831E-2</v>
      </c>
      <c r="AL8" s="5">
        <f t="shared" si="11"/>
        <v>-2.4242424242424176E-2</v>
      </c>
      <c r="AM8" s="5">
        <f t="shared" si="11"/>
        <v>1.4000000000000012E-2</v>
      </c>
      <c r="AN8" s="5">
        <f t="shared" si="11"/>
        <v>-1.8264840182648401E-2</v>
      </c>
      <c r="AO8" s="5">
        <f t="shared" si="11"/>
        <v>-2.8634361233480177E-2</v>
      </c>
      <c r="AP8" s="5">
        <f t="shared" si="11"/>
        <v>2.7075812274368394E-2</v>
      </c>
      <c r="AQ8" s="5">
        <f t="shared" si="11"/>
        <v>-6.3291139240506666E-3</v>
      </c>
      <c r="AR8" s="5">
        <f t="shared" si="11"/>
        <v>-2.0297699594045926E-2</v>
      </c>
      <c r="AS8" s="5">
        <f t="shared" si="11"/>
        <v>-6.7340067340067367E-2</v>
      </c>
      <c r="AT8" s="5">
        <f t="shared" si="11"/>
        <v>6.5168539325842767E-2</v>
      </c>
      <c r="AU8" s="5" t="str">
        <f t="shared" si="11"/>
        <v/>
      </c>
      <c r="AV8" s="5" t="str">
        <f t="shared" si="11"/>
        <v/>
      </c>
      <c r="AW8" s="5" t="str">
        <f t="shared" si="12"/>
        <v/>
      </c>
      <c r="AX8" s="5" t="str">
        <f t="shared" si="12"/>
        <v/>
      </c>
      <c r="AY8" s="5" t="str">
        <f t="shared" si="12"/>
        <v/>
      </c>
      <c r="AZ8" s="5" t="str">
        <f t="shared" si="12"/>
        <v/>
      </c>
      <c r="BA8" s="3">
        <f t="shared" si="13"/>
        <v>0.11600000000000001</v>
      </c>
      <c r="BB8" s="3">
        <f t="shared" si="14"/>
        <v>6.6000000000000003E-2</v>
      </c>
      <c r="BC8" s="3">
        <f t="shared" si="15"/>
        <v>-6.6000000000000003E-2</v>
      </c>
      <c r="BD8" s="3">
        <f t="shared" si="16"/>
        <v>-0.11600000000000001</v>
      </c>
      <c r="BE8" s="56">
        <f t="shared" si="17"/>
        <v>-8.4452953992909842E-3</v>
      </c>
      <c r="BF8" s="56">
        <f t="shared" si="18"/>
        <v>2.6586585930773357E-2</v>
      </c>
      <c r="BG8" s="58">
        <f t="shared" si="19"/>
        <v>-0.11203146164297499</v>
      </c>
      <c r="BH8" s="92">
        <f t="shared" si="20"/>
        <v>-0.21999999999999975</v>
      </c>
      <c r="BI8" s="4">
        <f t="shared" si="20"/>
        <v>-0.17999999999999972</v>
      </c>
      <c r="BJ8" s="4">
        <f t="shared" si="20"/>
        <v>-0.24000000000000021</v>
      </c>
      <c r="BK8" s="4">
        <f t="shared" si="20"/>
        <v>0.12000000000000011</v>
      </c>
      <c r="BL8" s="4">
        <f t="shared" si="20"/>
        <v>0.20999999999999996</v>
      </c>
      <c r="BM8" s="4">
        <f t="shared" si="20"/>
        <v>-7.9999999999999627E-2</v>
      </c>
      <c r="BN8" s="4">
        <f t="shared" si="20"/>
        <v>7.0000000000000284E-2</v>
      </c>
      <c r="BO8" s="4">
        <f t="shared" si="20"/>
        <v>-8.0000000000000071E-2</v>
      </c>
      <c r="BP8" s="4">
        <f t="shared" si="20"/>
        <v>-0.12999999999999989</v>
      </c>
      <c r="BQ8" s="4">
        <f t="shared" si="20"/>
        <v>0.15000000000000036</v>
      </c>
      <c r="BR8" s="4">
        <f t="shared" si="20"/>
        <v>-3.0000000000000249E-2</v>
      </c>
      <c r="BS8" s="4">
        <f t="shared" si="20"/>
        <v>-0.14999999999999947</v>
      </c>
      <c r="BT8" s="4">
        <f t="shared" si="20"/>
        <v>-0.40000000000000036</v>
      </c>
      <c r="BU8" s="4">
        <f t="shared" si="20"/>
        <v>0.29000000000000004</v>
      </c>
      <c r="BV8" s="4" t="str">
        <f t="shared" si="20"/>
        <v/>
      </c>
      <c r="BW8" s="4" t="str">
        <f t="shared" si="20"/>
        <v/>
      </c>
      <c r="BX8" s="4" t="str">
        <f t="shared" si="21"/>
        <v/>
      </c>
      <c r="BY8" s="4" t="str">
        <f t="shared" si="21"/>
        <v/>
      </c>
      <c r="BZ8" s="4" t="str">
        <f t="shared" si="21"/>
        <v/>
      </c>
      <c r="CA8" s="4" t="str">
        <f t="shared" si="21"/>
        <v/>
      </c>
      <c r="CB8" s="93">
        <f t="shared" si="22"/>
        <v>0.50330352941176471</v>
      </c>
      <c r="CC8" s="93">
        <f t="shared" si="23"/>
        <v>0.28636235294117651</v>
      </c>
      <c r="CD8" s="93">
        <f t="shared" si="24"/>
        <v>-0.28636235294117651</v>
      </c>
      <c r="CE8" s="93">
        <f t="shared" si="25"/>
        <v>-0.50330352941176471</v>
      </c>
      <c r="CF8" s="59">
        <f t="shared" si="26"/>
        <v>-4.7857142857142758E-2</v>
      </c>
      <c r="CG8" s="58">
        <f t="shared" si="27"/>
        <v>0.11203146164297499</v>
      </c>
      <c r="CH8" s="15"/>
      <c r="CM8"/>
      <c r="CN8"/>
      <c r="CO8"/>
      <c r="CP8"/>
      <c r="CQ8"/>
      <c r="CR8"/>
      <c r="CS8"/>
    </row>
    <row r="9" spans="1:97" s="2" customFormat="1" ht="24" customHeight="1" x14ac:dyDescent="0.25">
      <c r="A9" s="84" t="s">
        <v>96</v>
      </c>
      <c r="B9" s="141" t="s">
        <v>97</v>
      </c>
      <c r="C9" s="22">
        <v>1</v>
      </c>
      <c r="D9" s="153"/>
      <c r="E9" s="153"/>
      <c r="F9" s="153">
        <v>3</v>
      </c>
      <c r="G9" s="153">
        <v>3.68</v>
      </c>
      <c r="H9" s="153">
        <v>2.88</v>
      </c>
      <c r="I9" s="153">
        <v>3.1</v>
      </c>
      <c r="J9" s="153">
        <v>5</v>
      </c>
      <c r="K9" s="153">
        <v>3.93</v>
      </c>
      <c r="L9" s="153">
        <v>4.28</v>
      </c>
      <c r="M9" s="153">
        <v>5.63</v>
      </c>
      <c r="N9" s="153">
        <v>4.55</v>
      </c>
      <c r="O9" s="153">
        <v>7.14</v>
      </c>
      <c r="P9" s="153">
        <v>5.87</v>
      </c>
      <c r="Q9" s="153">
        <v>4.6500000000000004</v>
      </c>
      <c r="R9" s="153"/>
      <c r="S9" s="153"/>
      <c r="T9" s="153"/>
      <c r="U9" s="153"/>
      <c r="V9" s="153"/>
      <c r="W9" s="153"/>
      <c r="X9" s="16">
        <f t="shared" si="3"/>
        <v>-1.682710632237085E-2</v>
      </c>
      <c r="Y9" s="19">
        <f t="shared" si="4"/>
        <v>2.5758024763501881E-2</v>
      </c>
      <c r="Z9" s="17">
        <f t="shared" si="5"/>
        <v>0</v>
      </c>
      <c r="AA9" s="18">
        <f t="shared" si="6"/>
        <v>-8.0833333333333313E-2</v>
      </c>
      <c r="AB9" s="20">
        <f t="shared" si="7"/>
        <v>0.10740009877650862</v>
      </c>
      <c r="AC9" s="17">
        <f t="shared" si="8"/>
        <v>0</v>
      </c>
      <c r="AD9" s="96">
        <f t="shared" si="0"/>
        <v>1</v>
      </c>
      <c r="AE9" s="97">
        <f t="shared" si="9"/>
        <v>12</v>
      </c>
      <c r="AF9" s="53" t="str">
        <f t="shared" si="10"/>
        <v>Tid 5</v>
      </c>
      <c r="AG9" s="86" t="str">
        <f t="shared" si="11"/>
        <v/>
      </c>
      <c r="AH9" s="5" t="str">
        <f t="shared" si="11"/>
        <v/>
      </c>
      <c r="AI9" s="5">
        <f t="shared" si="11"/>
        <v>-3.2258064516129115E-2</v>
      </c>
      <c r="AJ9" s="5">
        <f t="shared" si="11"/>
        <v>8.235294117647074E-2</v>
      </c>
      <c r="AK9" s="5">
        <f t="shared" si="11"/>
        <v>-6.8965517241379448E-3</v>
      </c>
      <c r="AL9" s="5">
        <f t="shared" si="11"/>
        <v>-6.0606060606060552E-2</v>
      </c>
      <c r="AM9" s="5">
        <f t="shared" si="11"/>
        <v>0</v>
      </c>
      <c r="AN9" s="5">
        <f t="shared" si="11"/>
        <v>-0.10273972602739723</v>
      </c>
      <c r="AO9" s="5">
        <f t="shared" si="11"/>
        <v>-5.7268722466960353E-2</v>
      </c>
      <c r="AP9" s="5">
        <f t="shared" si="11"/>
        <v>1.6245487364620947E-2</v>
      </c>
      <c r="AQ9" s="5">
        <f t="shared" si="11"/>
        <v>-4.0084388185654074E-2</v>
      </c>
      <c r="AR9" s="5">
        <f t="shared" si="11"/>
        <v>-3.3829499323410062E-2</v>
      </c>
      <c r="AS9" s="5">
        <f t="shared" si="11"/>
        <v>-1.1784511784511786E-2</v>
      </c>
      <c r="AT9" s="5">
        <f t="shared" si="11"/>
        <v>4.4943820224719211E-2</v>
      </c>
      <c r="AU9" s="5" t="str">
        <f t="shared" si="11"/>
        <v/>
      </c>
      <c r="AV9" s="5" t="str">
        <f t="shared" si="11"/>
        <v/>
      </c>
      <c r="AW9" s="5" t="str">
        <f t="shared" si="12"/>
        <v/>
      </c>
      <c r="AX9" s="5" t="str">
        <f t="shared" si="12"/>
        <v/>
      </c>
      <c r="AY9" s="5" t="str">
        <f t="shared" si="12"/>
        <v/>
      </c>
      <c r="AZ9" s="5" t="str">
        <f t="shared" si="12"/>
        <v/>
      </c>
      <c r="BA9" s="3">
        <f t="shared" si="13"/>
        <v>0.11600000000000001</v>
      </c>
      <c r="BB9" s="3">
        <f t="shared" si="14"/>
        <v>6.6000000000000003E-2</v>
      </c>
      <c r="BC9" s="3">
        <f t="shared" si="15"/>
        <v>-6.6000000000000003E-2</v>
      </c>
      <c r="BD9" s="3">
        <f t="shared" si="16"/>
        <v>-0.11600000000000001</v>
      </c>
      <c r="BE9" s="56">
        <f t="shared" si="17"/>
        <v>-1.682710632237085E-2</v>
      </c>
      <c r="BF9" s="56">
        <f t="shared" si="18"/>
        <v>3.1568299741322893E-2</v>
      </c>
      <c r="BG9" s="58">
        <f t="shared" si="19"/>
        <v>-0.13162649471587703</v>
      </c>
      <c r="BH9" s="92" t="str">
        <f t="shared" si="20"/>
        <v/>
      </c>
      <c r="BI9" s="4" t="str">
        <f t="shared" si="20"/>
        <v/>
      </c>
      <c r="BJ9" s="4">
        <f t="shared" si="20"/>
        <v>-0.10000000000000009</v>
      </c>
      <c r="BK9" s="4">
        <f t="shared" si="20"/>
        <v>0.28000000000000025</v>
      </c>
      <c r="BL9" s="4">
        <f t="shared" si="20"/>
        <v>-2.0000000000000018E-2</v>
      </c>
      <c r="BM9" s="4">
        <f t="shared" si="20"/>
        <v>-0.19999999999999973</v>
      </c>
      <c r="BN9" s="4">
        <f t="shared" si="20"/>
        <v>0</v>
      </c>
      <c r="BO9" s="4">
        <f t="shared" si="20"/>
        <v>-0.44999999999999973</v>
      </c>
      <c r="BP9" s="4">
        <f t="shared" si="20"/>
        <v>-0.25999999999999979</v>
      </c>
      <c r="BQ9" s="4">
        <f t="shared" si="20"/>
        <v>8.9999999999999858E-2</v>
      </c>
      <c r="BR9" s="4">
        <f t="shared" si="20"/>
        <v>-0.19000000000000039</v>
      </c>
      <c r="BS9" s="4">
        <f t="shared" si="20"/>
        <v>-0.25</v>
      </c>
      <c r="BT9" s="4">
        <f t="shared" si="20"/>
        <v>-7.0000000000000284E-2</v>
      </c>
      <c r="BU9" s="4">
        <f t="shared" si="20"/>
        <v>0.20000000000000018</v>
      </c>
      <c r="BV9" s="4" t="str">
        <f t="shared" si="20"/>
        <v/>
      </c>
      <c r="BW9" s="4" t="str">
        <f t="shared" si="20"/>
        <v/>
      </c>
      <c r="BX9" s="4" t="str">
        <f t="shared" si="21"/>
        <v/>
      </c>
      <c r="BY9" s="4" t="str">
        <f t="shared" si="21"/>
        <v/>
      </c>
      <c r="BZ9" s="4" t="str">
        <f t="shared" si="21"/>
        <v/>
      </c>
      <c r="CA9" s="4" t="str">
        <f t="shared" si="21"/>
        <v/>
      </c>
      <c r="CB9" s="93">
        <f t="shared" si="22"/>
        <v>0.50330352941176471</v>
      </c>
      <c r="CC9" s="93">
        <f t="shared" si="23"/>
        <v>0.28636235294117651</v>
      </c>
      <c r="CD9" s="93">
        <f t="shared" si="24"/>
        <v>-0.28636235294117651</v>
      </c>
      <c r="CE9" s="93">
        <f t="shared" si="25"/>
        <v>-0.50330352941176471</v>
      </c>
      <c r="CF9" s="59">
        <f t="shared" si="26"/>
        <v>-8.0833333333333313E-2</v>
      </c>
      <c r="CG9" s="58">
        <f t="shared" si="27"/>
        <v>0.13162649471587703</v>
      </c>
      <c r="CH9" s="15"/>
      <c r="CM9"/>
      <c r="CN9"/>
      <c r="CO9"/>
      <c r="CP9"/>
      <c r="CQ9"/>
      <c r="CR9"/>
      <c r="CS9"/>
    </row>
    <row r="10" spans="1:97" s="2" customFormat="1" ht="24" customHeight="1" x14ac:dyDescent="0.25">
      <c r="A10" s="84"/>
      <c r="B10" s="141"/>
      <c r="C10" s="22"/>
      <c r="D10" s="153"/>
      <c r="E10" s="153"/>
      <c r="F10" s="153"/>
      <c r="G10" s="153"/>
      <c r="H10" s="153"/>
      <c r="I10" s="153"/>
      <c r="J10" s="153"/>
      <c r="K10" s="153"/>
      <c r="L10" s="153"/>
      <c r="M10" s="153"/>
      <c r="N10" s="153"/>
      <c r="O10" s="153"/>
      <c r="P10" s="153"/>
      <c r="Q10" s="153"/>
      <c r="R10" s="153"/>
      <c r="S10" s="153"/>
      <c r="T10" s="153"/>
      <c r="U10" s="153"/>
      <c r="V10" s="153"/>
      <c r="W10" s="153"/>
      <c r="X10" s="16" t="str">
        <f t="shared" si="3"/>
        <v/>
      </c>
      <c r="Y10" s="19" t="str">
        <f t="shared" si="4"/>
        <v/>
      </c>
      <c r="Z10" s="17" t="str">
        <f t="shared" si="5"/>
        <v/>
      </c>
      <c r="AA10" s="18" t="str">
        <f t="shared" si="6"/>
        <v/>
      </c>
      <c r="AB10" s="20" t="str">
        <f t="shared" si="7"/>
        <v/>
      </c>
      <c r="AC10" s="17" t="str">
        <f t="shared" si="8"/>
        <v/>
      </c>
      <c r="AD10" s="96" t="e">
        <f t="shared" si="0"/>
        <v>#DIV/0!</v>
      </c>
      <c r="AE10" s="97">
        <f t="shared" si="9"/>
        <v>0</v>
      </c>
      <c r="AF10" s="53" t="str">
        <f t="shared" si="10"/>
        <v/>
      </c>
      <c r="AG10" s="86" t="str">
        <f t="shared" si="11"/>
        <v/>
      </c>
      <c r="AH10" s="5" t="str">
        <f t="shared" si="11"/>
        <v/>
      </c>
      <c r="AI10" s="5" t="str">
        <f t="shared" si="11"/>
        <v/>
      </c>
      <c r="AJ10" s="5" t="str">
        <f t="shared" si="11"/>
        <v/>
      </c>
      <c r="AK10" s="5" t="str">
        <f t="shared" si="11"/>
        <v/>
      </c>
      <c r="AL10" s="5" t="str">
        <f t="shared" si="11"/>
        <v/>
      </c>
      <c r="AM10" s="5" t="str">
        <f t="shared" si="11"/>
        <v/>
      </c>
      <c r="AN10" s="5" t="str">
        <f t="shared" si="11"/>
        <v/>
      </c>
      <c r="AO10" s="5" t="str">
        <f t="shared" si="11"/>
        <v/>
      </c>
      <c r="AP10" s="5" t="str">
        <f t="shared" si="11"/>
        <v/>
      </c>
      <c r="AQ10" s="5" t="str">
        <f t="shared" si="11"/>
        <v/>
      </c>
      <c r="AR10" s="5" t="str">
        <f t="shared" si="11"/>
        <v/>
      </c>
      <c r="AS10" s="5" t="str">
        <f t="shared" si="11"/>
        <v/>
      </c>
      <c r="AT10" s="5" t="str">
        <f t="shared" si="11"/>
        <v/>
      </c>
      <c r="AU10" s="5" t="str">
        <f t="shared" si="11"/>
        <v/>
      </c>
      <c r="AV10" s="5" t="str">
        <f t="shared" si="11"/>
        <v/>
      </c>
      <c r="AW10" s="5" t="str">
        <f t="shared" si="12"/>
        <v/>
      </c>
      <c r="AX10" s="5" t="str">
        <f t="shared" si="12"/>
        <v/>
      </c>
      <c r="AY10" s="5" t="str">
        <f t="shared" si="12"/>
        <v/>
      </c>
      <c r="AZ10" s="5" t="str">
        <f t="shared" si="12"/>
        <v/>
      </c>
      <c r="BA10" s="3" t="str">
        <f t="shared" si="13"/>
        <v/>
      </c>
      <c r="BB10" s="3" t="str">
        <f t="shared" si="14"/>
        <v/>
      </c>
      <c r="BC10" s="3" t="str">
        <f t="shared" si="15"/>
        <v/>
      </c>
      <c r="BD10" s="3" t="str">
        <f t="shared" si="16"/>
        <v/>
      </c>
      <c r="BE10" s="56" t="str">
        <f t="shared" si="17"/>
        <v/>
      </c>
      <c r="BF10" s="56" t="str">
        <f t="shared" si="18"/>
        <v/>
      </c>
      <c r="BG10" s="58" t="str">
        <f t="shared" si="19"/>
        <v/>
      </c>
      <c r="BH10" s="92" t="str">
        <f t="shared" si="20"/>
        <v/>
      </c>
      <c r="BI10" s="4" t="str">
        <f t="shared" si="20"/>
        <v/>
      </c>
      <c r="BJ10" s="4" t="str">
        <f t="shared" si="20"/>
        <v/>
      </c>
      <c r="BK10" s="4" t="str">
        <f t="shared" si="20"/>
        <v/>
      </c>
      <c r="BL10" s="4" t="str">
        <f t="shared" si="20"/>
        <v/>
      </c>
      <c r="BM10" s="4" t="str">
        <f t="shared" si="20"/>
        <v/>
      </c>
      <c r="BN10" s="4" t="str">
        <f t="shared" si="20"/>
        <v/>
      </c>
      <c r="BO10" s="4" t="str">
        <f t="shared" si="20"/>
        <v/>
      </c>
      <c r="BP10" s="4" t="str">
        <f t="shared" si="20"/>
        <v/>
      </c>
      <c r="BQ10" s="4" t="str">
        <f t="shared" si="20"/>
        <v/>
      </c>
      <c r="BR10" s="4" t="str">
        <f t="shared" si="20"/>
        <v/>
      </c>
      <c r="BS10" s="4" t="str">
        <f t="shared" si="20"/>
        <v/>
      </c>
      <c r="BT10" s="4" t="str">
        <f t="shared" si="20"/>
        <v/>
      </c>
      <c r="BU10" s="4" t="str">
        <f t="shared" si="20"/>
        <v/>
      </c>
      <c r="BV10" s="4" t="str">
        <f t="shared" si="20"/>
        <v/>
      </c>
      <c r="BW10" s="4" t="str">
        <f t="shared" si="20"/>
        <v/>
      </c>
      <c r="BX10" s="4" t="str">
        <f t="shared" si="21"/>
        <v/>
      </c>
      <c r="BY10" s="4" t="str">
        <f t="shared" si="21"/>
        <v/>
      </c>
      <c r="BZ10" s="4" t="str">
        <f t="shared" si="21"/>
        <v/>
      </c>
      <c r="CA10" s="4" t="str">
        <f t="shared" si="21"/>
        <v/>
      </c>
      <c r="CB10" s="93" t="str">
        <f t="shared" si="22"/>
        <v/>
      </c>
      <c r="CC10" s="93" t="str">
        <f t="shared" si="23"/>
        <v/>
      </c>
      <c r="CD10" s="93" t="str">
        <f t="shared" si="24"/>
        <v/>
      </c>
      <c r="CE10" s="93" t="str">
        <f t="shared" si="25"/>
        <v/>
      </c>
      <c r="CF10" s="59" t="str">
        <f t="shared" si="26"/>
        <v/>
      </c>
      <c r="CG10" s="58" t="str">
        <f t="shared" si="27"/>
        <v/>
      </c>
      <c r="CH10" s="15"/>
      <c r="CM10"/>
      <c r="CN10"/>
      <c r="CO10"/>
      <c r="CP10"/>
      <c r="CQ10"/>
      <c r="CR10"/>
      <c r="CS10"/>
    </row>
    <row r="11" spans="1:97" s="2" customFormat="1" ht="24" customHeight="1" x14ac:dyDescent="0.25">
      <c r="A11" s="84"/>
      <c r="B11" s="141"/>
      <c r="C11" s="22"/>
      <c r="D11" s="153"/>
      <c r="E11" s="153"/>
      <c r="F11" s="153"/>
      <c r="G11" s="159"/>
      <c r="H11" s="153"/>
      <c r="I11" s="159"/>
      <c r="J11" s="159"/>
      <c r="K11" s="153"/>
      <c r="L11" s="153"/>
      <c r="M11" s="153"/>
      <c r="N11" s="153"/>
      <c r="O11" s="153"/>
      <c r="P11" s="159"/>
      <c r="Q11" s="153"/>
      <c r="R11" s="153"/>
      <c r="S11" s="153"/>
      <c r="T11" s="153"/>
      <c r="U11" s="153"/>
      <c r="V11" s="153"/>
      <c r="W11" s="153"/>
      <c r="X11" s="16" t="str">
        <f t="shared" si="3"/>
        <v/>
      </c>
      <c r="Y11" s="19" t="str">
        <f t="shared" si="4"/>
        <v/>
      </c>
      <c r="Z11" s="17" t="str">
        <f t="shared" si="5"/>
        <v/>
      </c>
      <c r="AA11" s="18" t="str">
        <f t="shared" si="6"/>
        <v/>
      </c>
      <c r="AB11" s="20" t="str">
        <f t="shared" si="7"/>
        <v/>
      </c>
      <c r="AC11" s="17" t="str">
        <f t="shared" si="8"/>
        <v/>
      </c>
      <c r="AD11" s="96" t="e">
        <f t="shared" si="0"/>
        <v>#DIV/0!</v>
      </c>
      <c r="AE11" s="97">
        <f t="shared" si="9"/>
        <v>0</v>
      </c>
      <c r="AF11" s="53" t="str">
        <f t="shared" si="10"/>
        <v/>
      </c>
      <c r="AG11" s="86" t="str">
        <f t="shared" si="11"/>
        <v/>
      </c>
      <c r="AH11" s="5" t="str">
        <f t="shared" si="11"/>
        <v/>
      </c>
      <c r="AI11" s="5" t="str">
        <f t="shared" si="11"/>
        <v/>
      </c>
      <c r="AJ11" s="5" t="str">
        <f t="shared" si="11"/>
        <v/>
      </c>
      <c r="AK11" s="5" t="str">
        <f t="shared" si="11"/>
        <v/>
      </c>
      <c r="AL11" s="5" t="str">
        <f t="shared" si="11"/>
        <v/>
      </c>
      <c r="AM11" s="5" t="str">
        <f t="shared" si="11"/>
        <v/>
      </c>
      <c r="AN11" s="5" t="str">
        <f t="shared" si="11"/>
        <v/>
      </c>
      <c r="AO11" s="5" t="str">
        <f t="shared" si="11"/>
        <v/>
      </c>
      <c r="AP11" s="5" t="str">
        <f t="shared" si="11"/>
        <v/>
      </c>
      <c r="AQ11" s="5" t="str">
        <f t="shared" si="11"/>
        <v/>
      </c>
      <c r="AR11" s="5" t="str">
        <f t="shared" si="11"/>
        <v/>
      </c>
      <c r="AS11" s="5" t="str">
        <f t="shared" si="11"/>
        <v/>
      </c>
      <c r="AT11" s="5" t="str">
        <f t="shared" si="11"/>
        <v/>
      </c>
      <c r="AU11" s="5" t="str">
        <f t="shared" si="11"/>
        <v/>
      </c>
      <c r="AV11" s="5" t="str">
        <f t="shared" si="11"/>
        <v/>
      </c>
      <c r="AW11" s="5" t="str">
        <f t="shared" si="12"/>
        <v/>
      </c>
      <c r="AX11" s="5" t="str">
        <f t="shared" si="12"/>
        <v/>
      </c>
      <c r="AY11" s="5" t="str">
        <f t="shared" si="12"/>
        <v/>
      </c>
      <c r="AZ11" s="5" t="str">
        <f t="shared" si="12"/>
        <v/>
      </c>
      <c r="BA11" s="3" t="str">
        <f t="shared" si="13"/>
        <v/>
      </c>
      <c r="BB11" s="3" t="str">
        <f t="shared" si="14"/>
        <v/>
      </c>
      <c r="BC11" s="3" t="str">
        <f t="shared" si="15"/>
        <v/>
      </c>
      <c r="BD11" s="3" t="str">
        <f t="shared" si="16"/>
        <v/>
      </c>
      <c r="BE11" s="56" t="str">
        <f t="shared" si="17"/>
        <v/>
      </c>
      <c r="BF11" s="56" t="str">
        <f t="shared" si="18"/>
        <v/>
      </c>
      <c r="BG11" s="58" t="str">
        <f t="shared" si="19"/>
        <v/>
      </c>
      <c r="BH11" s="92" t="str">
        <f t="shared" si="20"/>
        <v/>
      </c>
      <c r="BI11" s="4" t="str">
        <f t="shared" si="20"/>
        <v/>
      </c>
      <c r="BJ11" s="4" t="str">
        <f t="shared" si="20"/>
        <v/>
      </c>
      <c r="BK11" s="4" t="str">
        <f t="shared" si="20"/>
        <v/>
      </c>
      <c r="BL11" s="4" t="str">
        <f t="shared" si="20"/>
        <v/>
      </c>
      <c r="BM11" s="4" t="str">
        <f t="shared" si="20"/>
        <v/>
      </c>
      <c r="BN11" s="4" t="str">
        <f t="shared" si="20"/>
        <v/>
      </c>
      <c r="BO11" s="4" t="str">
        <f t="shared" si="20"/>
        <v/>
      </c>
      <c r="BP11" s="4" t="str">
        <f t="shared" si="20"/>
        <v/>
      </c>
      <c r="BQ11" s="4" t="str">
        <f t="shared" si="20"/>
        <v/>
      </c>
      <c r="BR11" s="4" t="str">
        <f t="shared" si="20"/>
        <v/>
      </c>
      <c r="BS11" s="4" t="str">
        <f t="shared" si="20"/>
        <v/>
      </c>
      <c r="BT11" s="4" t="str">
        <f t="shared" si="20"/>
        <v/>
      </c>
      <c r="BU11" s="4" t="str">
        <f t="shared" si="20"/>
        <v/>
      </c>
      <c r="BV11" s="4" t="str">
        <f t="shared" si="20"/>
        <v/>
      </c>
      <c r="BW11" s="4" t="str">
        <f t="shared" si="20"/>
        <v/>
      </c>
      <c r="BX11" s="4" t="str">
        <f t="shared" si="21"/>
        <v/>
      </c>
      <c r="BY11" s="4" t="str">
        <f t="shared" si="21"/>
        <v/>
      </c>
      <c r="BZ11" s="4" t="str">
        <f t="shared" si="21"/>
        <v/>
      </c>
      <c r="CA11" s="4" t="str">
        <f t="shared" si="21"/>
        <v/>
      </c>
      <c r="CB11" s="93" t="str">
        <f t="shared" si="22"/>
        <v/>
      </c>
      <c r="CC11" s="93" t="str">
        <f t="shared" si="23"/>
        <v/>
      </c>
      <c r="CD11" s="93" t="str">
        <f t="shared" si="24"/>
        <v/>
      </c>
      <c r="CE11" s="93" t="str">
        <f t="shared" si="25"/>
        <v/>
      </c>
      <c r="CF11" s="59" t="str">
        <f t="shared" si="26"/>
        <v/>
      </c>
      <c r="CG11" s="58" t="str">
        <f t="shared" si="27"/>
        <v/>
      </c>
      <c r="CH11" s="15"/>
      <c r="CM11"/>
      <c r="CN11"/>
      <c r="CO11"/>
      <c r="CP11"/>
      <c r="CQ11"/>
      <c r="CR11"/>
      <c r="CS11"/>
    </row>
    <row r="12" spans="1:97" s="2" customFormat="1" ht="24" customHeight="1" x14ac:dyDescent="0.25">
      <c r="A12" s="84"/>
      <c r="B12" s="141"/>
      <c r="C12" s="6"/>
      <c r="D12" s="154"/>
      <c r="E12" s="154"/>
      <c r="F12" s="153"/>
      <c r="G12" s="154"/>
      <c r="H12" s="153"/>
      <c r="I12" s="154"/>
      <c r="J12" s="154"/>
      <c r="K12" s="153"/>
      <c r="L12" s="154"/>
      <c r="M12" s="154"/>
      <c r="N12" s="154"/>
      <c r="O12" s="153"/>
      <c r="P12" s="153"/>
      <c r="Q12" s="153"/>
      <c r="R12" s="153"/>
      <c r="S12" s="153"/>
      <c r="T12" s="153"/>
      <c r="U12" s="153"/>
      <c r="V12" s="153"/>
      <c r="W12" s="153"/>
      <c r="X12" s="16" t="str">
        <f t="shared" si="3"/>
        <v/>
      </c>
      <c r="Y12" s="19" t="str">
        <f t="shared" si="4"/>
        <v/>
      </c>
      <c r="Z12" s="17" t="str">
        <f t="shared" si="5"/>
        <v/>
      </c>
      <c r="AA12" s="18" t="str">
        <f t="shared" si="6"/>
        <v/>
      </c>
      <c r="AB12" s="20" t="str">
        <f t="shared" si="7"/>
        <v/>
      </c>
      <c r="AC12" s="17" t="str">
        <f t="shared" si="8"/>
        <v/>
      </c>
      <c r="AD12" s="96" t="e">
        <f t="shared" si="0"/>
        <v>#DIV/0!</v>
      </c>
      <c r="AE12" s="97">
        <f t="shared" si="9"/>
        <v>0</v>
      </c>
      <c r="AF12" s="53" t="str">
        <f t="shared" si="10"/>
        <v/>
      </c>
      <c r="AG12" s="86" t="str">
        <f t="shared" si="11"/>
        <v/>
      </c>
      <c r="AH12" s="5" t="str">
        <f t="shared" si="11"/>
        <v/>
      </c>
      <c r="AI12" s="5" t="str">
        <f t="shared" si="11"/>
        <v/>
      </c>
      <c r="AJ12" s="5" t="str">
        <f t="shared" si="11"/>
        <v/>
      </c>
      <c r="AK12" s="5" t="str">
        <f t="shared" si="11"/>
        <v/>
      </c>
      <c r="AL12" s="5" t="str">
        <f t="shared" si="11"/>
        <v/>
      </c>
      <c r="AM12" s="5" t="str">
        <f t="shared" si="11"/>
        <v/>
      </c>
      <c r="AN12" s="5" t="str">
        <f t="shared" si="11"/>
        <v/>
      </c>
      <c r="AO12" s="5" t="str">
        <f t="shared" si="11"/>
        <v/>
      </c>
      <c r="AP12" s="5" t="str">
        <f t="shared" si="11"/>
        <v/>
      </c>
      <c r="AQ12" s="5" t="str">
        <f t="shared" si="11"/>
        <v/>
      </c>
      <c r="AR12" s="5" t="str">
        <f t="shared" si="11"/>
        <v/>
      </c>
      <c r="AS12" s="5" t="str">
        <f t="shared" si="11"/>
        <v/>
      </c>
      <c r="AT12" s="5" t="str">
        <f t="shared" si="11"/>
        <v/>
      </c>
      <c r="AU12" s="5" t="str">
        <f t="shared" si="11"/>
        <v/>
      </c>
      <c r="AV12" s="5" t="str">
        <f t="shared" si="11"/>
        <v/>
      </c>
      <c r="AW12" s="5" t="str">
        <f t="shared" si="12"/>
        <v/>
      </c>
      <c r="AX12" s="5" t="str">
        <f t="shared" si="12"/>
        <v/>
      </c>
      <c r="AY12" s="5" t="str">
        <f t="shared" si="12"/>
        <v/>
      </c>
      <c r="AZ12" s="5" t="str">
        <f t="shared" si="12"/>
        <v/>
      </c>
      <c r="BA12" s="3" t="str">
        <f t="shared" si="13"/>
        <v/>
      </c>
      <c r="BB12" s="3" t="str">
        <f t="shared" si="14"/>
        <v/>
      </c>
      <c r="BC12" s="3" t="str">
        <f t="shared" si="15"/>
        <v/>
      </c>
      <c r="BD12" s="3" t="str">
        <f t="shared" si="16"/>
        <v/>
      </c>
      <c r="BE12" s="55" t="str">
        <f t="shared" si="17"/>
        <v/>
      </c>
      <c r="BF12" s="56" t="str">
        <f t="shared" si="18"/>
        <v/>
      </c>
      <c r="BG12" s="57" t="str">
        <f t="shared" si="19"/>
        <v/>
      </c>
      <c r="BH12" s="92" t="str">
        <f t="shared" si="20"/>
        <v/>
      </c>
      <c r="BI12" s="4" t="str">
        <f t="shared" si="20"/>
        <v/>
      </c>
      <c r="BJ12" s="4" t="str">
        <f t="shared" si="20"/>
        <v/>
      </c>
      <c r="BK12" s="4" t="str">
        <f t="shared" si="20"/>
        <v/>
      </c>
      <c r="BL12" s="4" t="str">
        <f t="shared" si="20"/>
        <v/>
      </c>
      <c r="BM12" s="4" t="str">
        <f t="shared" si="20"/>
        <v/>
      </c>
      <c r="BN12" s="4" t="str">
        <f t="shared" si="20"/>
        <v/>
      </c>
      <c r="BO12" s="4" t="str">
        <f t="shared" si="20"/>
        <v/>
      </c>
      <c r="BP12" s="4" t="str">
        <f t="shared" si="20"/>
        <v/>
      </c>
      <c r="BQ12" s="4" t="str">
        <f t="shared" si="20"/>
        <v/>
      </c>
      <c r="BR12" s="4" t="str">
        <f t="shared" si="20"/>
        <v/>
      </c>
      <c r="BS12" s="4" t="str">
        <f t="shared" si="20"/>
        <v/>
      </c>
      <c r="BT12" s="4" t="str">
        <f t="shared" si="20"/>
        <v/>
      </c>
      <c r="BU12" s="4" t="str">
        <f t="shared" si="20"/>
        <v/>
      </c>
      <c r="BV12" s="4" t="str">
        <f t="shared" si="20"/>
        <v/>
      </c>
      <c r="BW12" s="4" t="str">
        <f t="shared" si="20"/>
        <v/>
      </c>
      <c r="BX12" s="4" t="str">
        <f t="shared" si="21"/>
        <v/>
      </c>
      <c r="BY12" s="4" t="str">
        <f t="shared" si="21"/>
        <v/>
      </c>
      <c r="BZ12" s="4" t="str">
        <f t="shared" si="21"/>
        <v/>
      </c>
      <c r="CA12" s="4" t="str">
        <f t="shared" si="21"/>
        <v/>
      </c>
      <c r="CB12" s="93" t="str">
        <f t="shared" si="22"/>
        <v/>
      </c>
      <c r="CC12" s="93" t="str">
        <f t="shared" si="23"/>
        <v/>
      </c>
      <c r="CD12" s="93" t="str">
        <f t="shared" si="24"/>
        <v/>
      </c>
      <c r="CE12" s="93" t="str">
        <f t="shared" si="25"/>
        <v/>
      </c>
      <c r="CF12" s="59" t="str">
        <f t="shared" si="26"/>
        <v/>
      </c>
      <c r="CG12" s="58" t="str">
        <f t="shared" si="27"/>
        <v/>
      </c>
      <c r="CH12" s="15"/>
      <c r="CM12"/>
      <c r="CN12"/>
      <c r="CO12"/>
      <c r="CP12"/>
      <c r="CQ12"/>
      <c r="CR12"/>
      <c r="CS12"/>
    </row>
    <row r="13" spans="1:97" s="2" customFormat="1" ht="24" customHeight="1" x14ac:dyDescent="0.25">
      <c r="A13" s="84"/>
      <c r="B13" s="141"/>
      <c r="C13" s="22"/>
      <c r="D13" s="154"/>
      <c r="E13" s="154"/>
      <c r="F13" s="153"/>
      <c r="G13" s="154"/>
      <c r="H13" s="153"/>
      <c r="I13" s="154"/>
      <c r="J13" s="154"/>
      <c r="K13" s="153"/>
      <c r="L13" s="154"/>
      <c r="M13" s="154"/>
      <c r="N13" s="153"/>
      <c r="O13" s="153"/>
      <c r="P13" s="153"/>
      <c r="Q13" s="153"/>
      <c r="R13" s="153"/>
      <c r="S13" s="153"/>
      <c r="T13" s="153"/>
      <c r="U13" s="153"/>
      <c r="V13" s="154"/>
      <c r="W13" s="153"/>
      <c r="X13" s="16" t="str">
        <f t="shared" si="3"/>
        <v/>
      </c>
      <c r="Y13" s="19" t="str">
        <f t="shared" si="4"/>
        <v/>
      </c>
      <c r="Z13" s="17" t="str">
        <f t="shared" si="5"/>
        <v/>
      </c>
      <c r="AA13" s="18" t="str">
        <f t="shared" si="6"/>
        <v/>
      </c>
      <c r="AB13" s="20" t="str">
        <f t="shared" si="7"/>
        <v/>
      </c>
      <c r="AC13" s="17" t="str">
        <f t="shared" si="8"/>
        <v/>
      </c>
      <c r="AD13" s="96" t="e">
        <f t="shared" si="0"/>
        <v>#DIV/0!</v>
      </c>
      <c r="AE13" s="97">
        <f t="shared" si="9"/>
        <v>0</v>
      </c>
      <c r="AF13" s="53" t="str">
        <f t="shared" si="10"/>
        <v/>
      </c>
      <c r="AG13" s="86" t="str">
        <f t="shared" si="11"/>
        <v/>
      </c>
      <c r="AH13" s="5" t="str">
        <f t="shared" si="11"/>
        <v/>
      </c>
      <c r="AI13" s="5" t="str">
        <f t="shared" si="11"/>
        <v/>
      </c>
      <c r="AJ13" s="5" t="str">
        <f t="shared" si="11"/>
        <v/>
      </c>
      <c r="AK13" s="5" t="str">
        <f t="shared" si="11"/>
        <v/>
      </c>
      <c r="AL13" s="5" t="str">
        <f t="shared" si="11"/>
        <v/>
      </c>
      <c r="AM13" s="5" t="str">
        <f t="shared" si="11"/>
        <v/>
      </c>
      <c r="AN13" s="5" t="str">
        <f t="shared" si="11"/>
        <v/>
      </c>
      <c r="AO13" s="5" t="str">
        <f t="shared" si="11"/>
        <v/>
      </c>
      <c r="AP13" s="5" t="str">
        <f t="shared" si="11"/>
        <v/>
      </c>
      <c r="AQ13" s="5" t="str">
        <f t="shared" si="11"/>
        <v/>
      </c>
      <c r="AR13" s="5" t="str">
        <f t="shared" si="11"/>
        <v/>
      </c>
      <c r="AS13" s="5" t="str">
        <f t="shared" si="11"/>
        <v/>
      </c>
      <c r="AT13" s="5" t="str">
        <f t="shared" si="11"/>
        <v/>
      </c>
      <c r="AU13" s="5" t="str">
        <f t="shared" si="11"/>
        <v/>
      </c>
      <c r="AV13" s="5" t="str">
        <f t="shared" si="11"/>
        <v/>
      </c>
      <c r="AW13" s="5" t="str">
        <f t="shared" si="12"/>
        <v/>
      </c>
      <c r="AX13" s="5" t="str">
        <f t="shared" si="12"/>
        <v/>
      </c>
      <c r="AY13" s="5" t="str">
        <f t="shared" si="12"/>
        <v/>
      </c>
      <c r="AZ13" s="5" t="str">
        <f t="shared" si="12"/>
        <v/>
      </c>
      <c r="BA13" s="3" t="str">
        <f t="shared" si="13"/>
        <v/>
      </c>
      <c r="BB13" s="3" t="str">
        <f t="shared" si="14"/>
        <v/>
      </c>
      <c r="BC13" s="3" t="str">
        <f t="shared" si="15"/>
        <v/>
      </c>
      <c r="BD13" s="3" t="str">
        <f t="shared" si="16"/>
        <v/>
      </c>
      <c r="BE13" s="55" t="str">
        <f t="shared" si="17"/>
        <v/>
      </c>
      <c r="BF13" s="56" t="str">
        <f t="shared" si="18"/>
        <v/>
      </c>
      <c r="BG13" s="57" t="str">
        <f t="shared" si="19"/>
        <v/>
      </c>
      <c r="BH13" s="92" t="str">
        <f t="shared" si="20"/>
        <v/>
      </c>
      <c r="BI13" s="4" t="str">
        <f t="shared" si="20"/>
        <v/>
      </c>
      <c r="BJ13" s="4" t="str">
        <f t="shared" si="20"/>
        <v/>
      </c>
      <c r="BK13" s="4" t="str">
        <f t="shared" si="20"/>
        <v/>
      </c>
      <c r="BL13" s="4" t="str">
        <f t="shared" si="20"/>
        <v/>
      </c>
      <c r="BM13" s="4" t="str">
        <f t="shared" si="20"/>
        <v/>
      </c>
      <c r="BN13" s="4" t="str">
        <f t="shared" si="20"/>
        <v/>
      </c>
      <c r="BO13" s="4" t="str">
        <f t="shared" si="20"/>
        <v/>
      </c>
      <c r="BP13" s="4" t="str">
        <f t="shared" si="20"/>
        <v/>
      </c>
      <c r="BQ13" s="4" t="str">
        <f t="shared" si="20"/>
        <v/>
      </c>
      <c r="BR13" s="4" t="str">
        <f t="shared" si="20"/>
        <v/>
      </c>
      <c r="BS13" s="4" t="str">
        <f t="shared" si="20"/>
        <v/>
      </c>
      <c r="BT13" s="4" t="str">
        <f t="shared" si="20"/>
        <v/>
      </c>
      <c r="BU13" s="4" t="str">
        <f t="shared" si="20"/>
        <v/>
      </c>
      <c r="BV13" s="4" t="str">
        <f t="shared" si="20"/>
        <v/>
      </c>
      <c r="BW13" s="4" t="str">
        <f t="shared" si="20"/>
        <v/>
      </c>
      <c r="BX13" s="4" t="str">
        <f t="shared" si="21"/>
        <v/>
      </c>
      <c r="BY13" s="4" t="str">
        <f t="shared" si="21"/>
        <v/>
      </c>
      <c r="BZ13" s="4" t="str">
        <f t="shared" si="21"/>
        <v/>
      </c>
      <c r="CA13" s="4" t="str">
        <f t="shared" si="21"/>
        <v/>
      </c>
      <c r="CB13" s="93" t="str">
        <f t="shared" si="22"/>
        <v/>
      </c>
      <c r="CC13" s="93" t="str">
        <f t="shared" si="23"/>
        <v/>
      </c>
      <c r="CD13" s="93" t="str">
        <f t="shared" si="24"/>
        <v/>
      </c>
      <c r="CE13" s="93" t="str">
        <f t="shared" si="25"/>
        <v/>
      </c>
      <c r="CF13" s="59" t="str">
        <f t="shared" si="26"/>
        <v/>
      </c>
      <c r="CG13" s="58" t="str">
        <f t="shared" si="27"/>
        <v/>
      </c>
      <c r="CH13" s="15"/>
      <c r="CM13"/>
      <c r="CN13"/>
      <c r="CO13"/>
      <c r="CP13"/>
      <c r="CQ13"/>
      <c r="CR13"/>
      <c r="CS13"/>
    </row>
    <row r="14" spans="1:97" s="2" customFormat="1" ht="24" customHeight="1" x14ac:dyDescent="0.25">
      <c r="A14" s="84"/>
      <c r="B14" s="141"/>
      <c r="C14" s="51"/>
      <c r="D14" s="154"/>
      <c r="E14" s="154"/>
      <c r="F14" s="153"/>
      <c r="G14" s="154"/>
      <c r="H14" s="153"/>
      <c r="I14" s="154"/>
      <c r="J14" s="154"/>
      <c r="K14" s="154"/>
      <c r="L14" s="154"/>
      <c r="M14" s="154"/>
      <c r="N14" s="154"/>
      <c r="O14" s="153"/>
      <c r="P14" s="153"/>
      <c r="Q14" s="153"/>
      <c r="R14" s="153"/>
      <c r="S14" s="154"/>
      <c r="T14" s="153"/>
      <c r="U14" s="153"/>
      <c r="V14" s="154"/>
      <c r="W14" s="154"/>
      <c r="X14" s="16" t="str">
        <f t="shared" si="3"/>
        <v/>
      </c>
      <c r="Y14" s="19" t="str">
        <f t="shared" si="4"/>
        <v/>
      </c>
      <c r="Z14" s="17" t="str">
        <f t="shared" si="5"/>
        <v/>
      </c>
      <c r="AA14" s="18" t="str">
        <f t="shared" si="6"/>
        <v/>
      </c>
      <c r="AB14" s="20" t="str">
        <f t="shared" si="7"/>
        <v/>
      </c>
      <c r="AC14" s="17" t="str">
        <f t="shared" si="8"/>
        <v/>
      </c>
      <c r="AD14" s="96" t="e">
        <f t="shared" si="0"/>
        <v>#DIV/0!</v>
      </c>
      <c r="AE14" s="97">
        <f t="shared" si="9"/>
        <v>0</v>
      </c>
      <c r="AF14" s="53" t="str">
        <f t="shared" si="10"/>
        <v/>
      </c>
      <c r="AG14" s="86" t="str">
        <f t="shared" si="11"/>
        <v/>
      </c>
      <c r="AH14" s="5" t="str">
        <f t="shared" si="11"/>
        <v/>
      </c>
      <c r="AI14" s="5" t="str">
        <f t="shared" si="11"/>
        <v/>
      </c>
      <c r="AJ14" s="5" t="str">
        <f t="shared" si="11"/>
        <v/>
      </c>
      <c r="AK14" s="5" t="str">
        <f t="shared" si="11"/>
        <v/>
      </c>
      <c r="AL14" s="5" t="str">
        <f t="shared" si="11"/>
        <v/>
      </c>
      <c r="AM14" s="5" t="str">
        <f t="shared" si="11"/>
        <v/>
      </c>
      <c r="AN14" s="5" t="str">
        <f t="shared" si="11"/>
        <v/>
      </c>
      <c r="AO14" s="5" t="str">
        <f t="shared" si="11"/>
        <v/>
      </c>
      <c r="AP14" s="5" t="str">
        <f t="shared" si="11"/>
        <v/>
      </c>
      <c r="AQ14" s="5" t="str">
        <f t="shared" si="11"/>
        <v/>
      </c>
      <c r="AR14" s="5" t="str">
        <f t="shared" si="11"/>
        <v/>
      </c>
      <c r="AS14" s="5" t="str">
        <f t="shared" si="11"/>
        <v/>
      </c>
      <c r="AT14" s="5" t="str">
        <f t="shared" si="11"/>
        <v/>
      </c>
      <c r="AU14" s="5" t="str">
        <f t="shared" si="11"/>
        <v/>
      </c>
      <c r="AV14" s="5" t="str">
        <f t="shared" si="11"/>
        <v/>
      </c>
      <c r="AW14" s="5" t="str">
        <f t="shared" si="12"/>
        <v/>
      </c>
      <c r="AX14" s="5" t="str">
        <f t="shared" si="12"/>
        <v/>
      </c>
      <c r="AY14" s="5" t="str">
        <f t="shared" si="12"/>
        <v/>
      </c>
      <c r="AZ14" s="5" t="str">
        <f t="shared" si="12"/>
        <v/>
      </c>
      <c r="BA14" s="3" t="str">
        <f t="shared" si="13"/>
        <v/>
      </c>
      <c r="BB14" s="3" t="str">
        <f t="shared" si="14"/>
        <v/>
      </c>
      <c r="BC14" s="3" t="str">
        <f t="shared" si="15"/>
        <v/>
      </c>
      <c r="BD14" s="3" t="str">
        <f t="shared" si="16"/>
        <v/>
      </c>
      <c r="BE14" s="55" t="str">
        <f t="shared" si="17"/>
        <v/>
      </c>
      <c r="BF14" s="56" t="str">
        <f t="shared" si="18"/>
        <v/>
      </c>
      <c r="BG14" s="57" t="str">
        <f t="shared" si="19"/>
        <v/>
      </c>
      <c r="BH14" s="92" t="str">
        <f t="shared" si="20"/>
        <v/>
      </c>
      <c r="BI14" s="4" t="str">
        <f t="shared" si="20"/>
        <v/>
      </c>
      <c r="BJ14" s="4" t="str">
        <f t="shared" si="20"/>
        <v/>
      </c>
      <c r="BK14" s="4" t="str">
        <f t="shared" si="20"/>
        <v/>
      </c>
      <c r="BL14" s="4" t="str">
        <f t="shared" si="20"/>
        <v/>
      </c>
      <c r="BM14" s="4" t="str">
        <f t="shared" si="20"/>
        <v/>
      </c>
      <c r="BN14" s="4" t="str">
        <f t="shared" si="20"/>
        <v/>
      </c>
      <c r="BO14" s="4" t="str">
        <f t="shared" si="20"/>
        <v/>
      </c>
      <c r="BP14" s="4" t="str">
        <f t="shared" si="20"/>
        <v/>
      </c>
      <c r="BQ14" s="4" t="str">
        <f t="shared" si="20"/>
        <v/>
      </c>
      <c r="BR14" s="4" t="str">
        <f t="shared" si="20"/>
        <v/>
      </c>
      <c r="BS14" s="4" t="str">
        <f t="shared" si="20"/>
        <v/>
      </c>
      <c r="BT14" s="4" t="str">
        <f t="shared" si="20"/>
        <v/>
      </c>
      <c r="BU14" s="4" t="str">
        <f t="shared" si="20"/>
        <v/>
      </c>
      <c r="BV14" s="4" t="str">
        <f t="shared" si="20"/>
        <v/>
      </c>
      <c r="BW14" s="4" t="str">
        <f t="shared" si="20"/>
        <v/>
      </c>
      <c r="BX14" s="4" t="str">
        <f t="shared" si="21"/>
        <v/>
      </c>
      <c r="BY14" s="4" t="str">
        <f t="shared" si="21"/>
        <v/>
      </c>
      <c r="BZ14" s="4" t="str">
        <f t="shared" si="21"/>
        <v/>
      </c>
      <c r="CA14" s="4" t="str">
        <f t="shared" si="21"/>
        <v/>
      </c>
      <c r="CB14" s="93" t="str">
        <f t="shared" si="22"/>
        <v/>
      </c>
      <c r="CC14" s="93" t="str">
        <f t="shared" si="23"/>
        <v/>
      </c>
      <c r="CD14" s="93" t="str">
        <f t="shared" si="24"/>
        <v/>
      </c>
      <c r="CE14" s="93" t="str">
        <f t="shared" si="25"/>
        <v/>
      </c>
      <c r="CF14" s="59" t="str">
        <f t="shared" si="26"/>
        <v/>
      </c>
      <c r="CG14" s="58" t="str">
        <f t="shared" si="27"/>
        <v/>
      </c>
      <c r="CH14" s="15"/>
      <c r="CM14"/>
      <c r="CN14"/>
      <c r="CO14"/>
      <c r="CP14"/>
      <c r="CQ14"/>
      <c r="CR14"/>
      <c r="CS14"/>
    </row>
    <row r="15" spans="1:97" s="2" customFormat="1" ht="7.5" customHeight="1" x14ac:dyDescent="0.25">
      <c r="A15" s="36"/>
      <c r="B15" s="37"/>
      <c r="C15" s="37"/>
      <c r="D15" s="38"/>
      <c r="E15" s="38"/>
      <c r="F15" s="38"/>
      <c r="G15" s="38"/>
      <c r="H15" s="38"/>
      <c r="I15" s="38"/>
      <c r="J15" s="38"/>
      <c r="K15" s="38"/>
      <c r="L15" s="38"/>
      <c r="M15" s="38"/>
      <c r="N15" s="38"/>
      <c r="O15" s="38"/>
      <c r="P15" s="38"/>
      <c r="Q15" s="38"/>
      <c r="R15" s="38"/>
      <c r="S15" s="38"/>
      <c r="T15" s="38"/>
      <c r="U15" s="38"/>
      <c r="V15" s="38"/>
      <c r="W15" s="38"/>
      <c r="X15" s="39"/>
      <c r="Y15" s="40"/>
      <c r="Z15" s="41"/>
      <c r="AA15" s="42"/>
      <c r="AB15" s="43"/>
      <c r="AC15" s="41"/>
      <c r="AD15" s="44"/>
      <c r="AE15" s="45"/>
      <c r="AF15" s="45"/>
      <c r="AG15" s="87"/>
      <c r="AH15" s="87"/>
      <c r="AI15" s="87"/>
      <c r="AJ15" s="87"/>
      <c r="AK15" s="87"/>
      <c r="AL15" s="87"/>
      <c r="AM15" s="87"/>
      <c r="AN15" s="87"/>
      <c r="AO15" s="87"/>
      <c r="AP15" s="87"/>
      <c r="AQ15" s="87"/>
      <c r="AR15" s="87"/>
      <c r="AS15" s="87"/>
      <c r="AT15" s="87"/>
      <c r="AU15" s="87"/>
      <c r="AV15" s="87"/>
      <c r="AW15" s="87"/>
      <c r="AX15" s="87" t="str">
        <f t="shared" ref="AX15:AZ38" si="28">IF(U15*U$4=0,"",U15/U$4-1)</f>
        <v/>
      </c>
      <c r="AY15" s="87" t="str">
        <f t="shared" si="28"/>
        <v/>
      </c>
      <c r="AZ15" s="87" t="str">
        <f t="shared" si="28"/>
        <v/>
      </c>
      <c r="BA15" s="87"/>
      <c r="BB15" s="87"/>
      <c r="BC15" s="87"/>
      <c r="BD15" s="87"/>
      <c r="BE15" s="87"/>
      <c r="BF15" s="87"/>
      <c r="BG15" s="87"/>
      <c r="BH15" s="88" t="str">
        <f t="shared" ref="BH15:BW30" si="29">IF(D15*D$4=0,"",D15-D$4)</f>
        <v/>
      </c>
      <c r="BI15" s="88" t="str">
        <f t="shared" si="29"/>
        <v/>
      </c>
      <c r="BJ15" s="88" t="str">
        <f t="shared" si="29"/>
        <v/>
      </c>
      <c r="BK15" s="88" t="str">
        <f t="shared" si="29"/>
        <v/>
      </c>
      <c r="BL15" s="88" t="str">
        <f t="shared" si="29"/>
        <v/>
      </c>
      <c r="BM15" s="88" t="str">
        <f t="shared" si="29"/>
        <v/>
      </c>
      <c r="BN15" s="88" t="str">
        <f t="shared" si="29"/>
        <v/>
      </c>
      <c r="BO15" s="88" t="str">
        <f t="shared" si="29"/>
        <v/>
      </c>
      <c r="BP15" s="88" t="str">
        <f t="shared" si="29"/>
        <v/>
      </c>
      <c r="BQ15" s="88" t="str">
        <f t="shared" si="29"/>
        <v/>
      </c>
      <c r="BR15" s="88" t="str">
        <f t="shared" si="29"/>
        <v/>
      </c>
      <c r="BS15" s="88" t="str">
        <f t="shared" si="29"/>
        <v/>
      </c>
      <c r="BT15" s="88" t="str">
        <f t="shared" si="29"/>
        <v/>
      </c>
      <c r="BU15" s="88" t="str">
        <f t="shared" si="29"/>
        <v/>
      </c>
      <c r="BV15" s="88" t="str">
        <f t="shared" si="29"/>
        <v/>
      </c>
      <c r="BW15" s="88" t="str">
        <f t="shared" si="29"/>
        <v/>
      </c>
      <c r="BX15" s="88" t="str">
        <f t="shared" ref="BX15:CA38" si="30">IF(T15*T$4=0,"",T15-T$4)</f>
        <v/>
      </c>
      <c r="BY15" s="88" t="str">
        <f t="shared" si="30"/>
        <v/>
      </c>
      <c r="BZ15" s="88" t="str">
        <f t="shared" si="30"/>
        <v/>
      </c>
      <c r="CA15" s="88" t="str">
        <f t="shared" si="30"/>
        <v/>
      </c>
      <c r="CB15" s="47"/>
      <c r="CC15" s="46"/>
      <c r="CD15" s="46"/>
      <c r="CE15" s="46"/>
      <c r="CF15" s="87"/>
      <c r="CG15" s="87"/>
      <c r="CH15" s="15"/>
      <c r="CM15"/>
      <c r="CN15"/>
      <c r="CO15"/>
      <c r="CP15"/>
      <c r="CQ15"/>
      <c r="CR15"/>
      <c r="CS15"/>
    </row>
    <row r="16" spans="1:97" s="2" customFormat="1" ht="24" customHeight="1" x14ac:dyDescent="0.25">
      <c r="C16" s="30"/>
      <c r="D16" s="52"/>
      <c r="E16" s="52"/>
      <c r="F16" s="52"/>
      <c r="G16" s="52"/>
      <c r="H16" s="52"/>
      <c r="I16" s="52"/>
      <c r="J16" s="52"/>
      <c r="K16" s="52"/>
      <c r="L16" s="52"/>
      <c r="M16" s="52"/>
      <c r="N16" s="52"/>
      <c r="O16" s="52"/>
      <c r="P16" s="52"/>
      <c r="Q16" s="52"/>
      <c r="R16" s="52"/>
      <c r="S16" s="52"/>
      <c r="T16" s="52"/>
      <c r="U16" s="52"/>
      <c r="V16" s="52"/>
      <c r="W16" s="52"/>
      <c r="X16" s="60"/>
      <c r="Y16" s="61"/>
      <c r="Z16" s="62"/>
      <c r="AA16" s="63"/>
      <c r="AB16" s="64"/>
      <c r="AC16" s="62"/>
      <c r="AD16" s="33"/>
      <c r="AE16" s="34"/>
      <c r="AF16" s="75"/>
      <c r="AG16" s="76"/>
      <c r="AH16" s="76"/>
      <c r="AI16" s="76"/>
      <c r="AJ16" s="76"/>
      <c r="AK16" s="76"/>
      <c r="AL16" s="76"/>
      <c r="AM16" s="76"/>
      <c r="AN16" s="76"/>
      <c r="AO16" s="76"/>
      <c r="AP16" s="76"/>
      <c r="AQ16" s="76"/>
      <c r="AR16" s="76"/>
      <c r="AS16" s="76"/>
      <c r="AT16" s="76"/>
      <c r="AU16" s="76"/>
      <c r="AV16" s="76"/>
      <c r="AW16" s="76"/>
      <c r="AX16" s="76" t="str">
        <f t="shared" si="28"/>
        <v/>
      </c>
      <c r="AY16" s="76" t="str">
        <f t="shared" si="28"/>
        <v/>
      </c>
      <c r="AZ16" s="76" t="str">
        <f t="shared" si="28"/>
        <v/>
      </c>
      <c r="BA16" s="76"/>
      <c r="BB16" s="76"/>
      <c r="BC16" s="76"/>
      <c r="BD16" s="76"/>
      <c r="BE16" s="76"/>
      <c r="BF16" s="76"/>
      <c r="BG16" s="76"/>
      <c r="BH16" s="77" t="str">
        <f t="shared" si="29"/>
        <v/>
      </c>
      <c r="BI16" s="77" t="str">
        <f t="shared" si="29"/>
        <v/>
      </c>
      <c r="BJ16" s="77" t="str">
        <f t="shared" si="29"/>
        <v/>
      </c>
      <c r="BK16" s="77" t="str">
        <f t="shared" si="29"/>
        <v/>
      </c>
      <c r="BL16" s="77" t="str">
        <f t="shared" si="29"/>
        <v/>
      </c>
      <c r="BM16" s="77" t="str">
        <f t="shared" si="29"/>
        <v/>
      </c>
      <c r="BN16" s="77" t="str">
        <f t="shared" si="29"/>
        <v/>
      </c>
      <c r="BO16" s="77" t="str">
        <f t="shared" si="29"/>
        <v/>
      </c>
      <c r="BP16" s="77" t="str">
        <f t="shared" si="29"/>
        <v/>
      </c>
      <c r="BQ16" s="77" t="str">
        <f t="shared" si="29"/>
        <v/>
      </c>
      <c r="BR16" s="77" t="str">
        <f t="shared" si="29"/>
        <v/>
      </c>
      <c r="BS16" s="77" t="str">
        <f t="shared" si="29"/>
        <v/>
      </c>
      <c r="BT16" s="77" t="str">
        <f t="shared" si="29"/>
        <v/>
      </c>
      <c r="BU16" s="77" t="str">
        <f t="shared" si="29"/>
        <v/>
      </c>
      <c r="BV16" s="77" t="str">
        <f t="shared" si="29"/>
        <v/>
      </c>
      <c r="BW16" s="77" t="str">
        <f t="shared" si="29"/>
        <v/>
      </c>
      <c r="BX16" s="77" t="str">
        <f t="shared" si="30"/>
        <v/>
      </c>
      <c r="BY16" s="77" t="str">
        <f t="shared" si="30"/>
        <v/>
      </c>
      <c r="BZ16" s="77" t="str">
        <f t="shared" si="30"/>
        <v/>
      </c>
      <c r="CA16" s="77" t="str">
        <f t="shared" si="30"/>
        <v/>
      </c>
      <c r="CB16" s="78"/>
      <c r="CC16" s="79"/>
      <c r="CD16" s="79"/>
      <c r="CE16" s="79"/>
      <c r="CF16" s="76"/>
      <c r="CG16" s="76"/>
      <c r="CH16" s="46"/>
      <c r="CM16"/>
      <c r="CN16"/>
      <c r="CO16"/>
      <c r="CP16"/>
      <c r="CQ16"/>
      <c r="CR16"/>
      <c r="CS16"/>
    </row>
    <row r="17" spans="1:104" s="2" customFormat="1" ht="24" customHeight="1" x14ac:dyDescent="0.25">
      <c r="A17" s="65"/>
      <c r="B17" s="30"/>
      <c r="C17" s="66"/>
      <c r="D17" s="67"/>
      <c r="E17" s="67"/>
      <c r="F17" s="67"/>
      <c r="G17" s="67"/>
      <c r="H17" s="67"/>
      <c r="I17" s="67"/>
      <c r="J17" s="67"/>
      <c r="K17" s="67"/>
      <c r="L17" s="67"/>
      <c r="M17" s="67"/>
      <c r="N17" s="67"/>
      <c r="O17" s="67"/>
      <c r="P17" s="67"/>
      <c r="Q17" s="67"/>
      <c r="R17" s="67"/>
      <c r="S17" s="67"/>
      <c r="T17" s="67"/>
      <c r="U17" s="67"/>
      <c r="V17" s="67"/>
      <c r="W17" s="67"/>
      <c r="X17" s="68"/>
      <c r="Y17" s="69"/>
      <c r="Z17" s="70"/>
      <c r="AA17" s="71"/>
      <c r="AB17" s="72"/>
      <c r="AC17" s="70"/>
      <c r="AD17" s="67"/>
      <c r="AE17" s="34"/>
      <c r="AF17" s="75"/>
      <c r="AG17" s="76"/>
      <c r="AH17" s="76"/>
      <c r="AI17" s="76"/>
      <c r="AJ17" s="76"/>
      <c r="AK17" s="76"/>
      <c r="AL17" s="76"/>
      <c r="AM17" s="76"/>
      <c r="AN17" s="76"/>
      <c r="AO17" s="76"/>
      <c r="AP17" s="76"/>
      <c r="AQ17" s="76"/>
      <c r="AR17" s="76"/>
      <c r="AS17" s="76"/>
      <c r="AT17" s="76"/>
      <c r="AU17" s="76"/>
      <c r="AV17" s="76"/>
      <c r="AW17" s="76"/>
      <c r="AX17" s="76" t="str">
        <f t="shared" si="28"/>
        <v/>
      </c>
      <c r="AY17" s="76" t="str">
        <f t="shared" si="28"/>
        <v/>
      </c>
      <c r="AZ17" s="76" t="str">
        <f t="shared" si="28"/>
        <v/>
      </c>
      <c r="BA17" s="76"/>
      <c r="BB17" s="76"/>
      <c r="BC17" s="76"/>
      <c r="BD17" s="76"/>
      <c r="BE17" s="76"/>
      <c r="BF17" s="76"/>
      <c r="BG17" s="76"/>
      <c r="BH17" s="77" t="str">
        <f t="shared" si="29"/>
        <v/>
      </c>
      <c r="BI17" s="77" t="str">
        <f t="shared" si="29"/>
        <v/>
      </c>
      <c r="BJ17" s="77" t="str">
        <f t="shared" si="29"/>
        <v/>
      </c>
      <c r="BK17" s="77" t="str">
        <f t="shared" si="29"/>
        <v/>
      </c>
      <c r="BL17" s="77" t="str">
        <f t="shared" si="29"/>
        <v/>
      </c>
      <c r="BM17" s="77" t="str">
        <f t="shared" si="29"/>
        <v/>
      </c>
      <c r="BN17" s="77" t="str">
        <f t="shared" si="29"/>
        <v/>
      </c>
      <c r="BO17" s="77" t="str">
        <f t="shared" si="29"/>
        <v/>
      </c>
      <c r="BP17" s="77" t="str">
        <f t="shared" si="29"/>
        <v/>
      </c>
      <c r="BQ17" s="77" t="str">
        <f t="shared" si="29"/>
        <v/>
      </c>
      <c r="BR17" s="77" t="str">
        <f t="shared" si="29"/>
        <v/>
      </c>
      <c r="BS17" s="77" t="str">
        <f t="shared" si="29"/>
        <v/>
      </c>
      <c r="BT17" s="77" t="str">
        <f t="shared" si="29"/>
        <v/>
      </c>
      <c r="BU17" s="77" t="str">
        <f t="shared" si="29"/>
        <v/>
      </c>
      <c r="BV17" s="77" t="str">
        <f t="shared" si="29"/>
        <v/>
      </c>
      <c r="BW17" s="77" t="str">
        <f t="shared" si="29"/>
        <v/>
      </c>
      <c r="BX17" s="77" t="str">
        <f t="shared" si="30"/>
        <v/>
      </c>
      <c r="BY17" s="77" t="str">
        <f t="shared" si="30"/>
        <v/>
      </c>
      <c r="BZ17" s="77" t="str">
        <f t="shared" si="30"/>
        <v/>
      </c>
      <c r="CA17" s="77" t="str">
        <f t="shared" si="30"/>
        <v/>
      </c>
      <c r="CB17" s="78"/>
      <c r="CC17" s="79"/>
      <c r="CD17" s="79"/>
      <c r="CE17" s="79"/>
      <c r="CF17" s="76"/>
      <c r="CG17" s="76"/>
      <c r="CH17" s="79"/>
      <c r="CI17" s="48"/>
      <c r="CJ17" s="48"/>
      <c r="CK17" s="49"/>
      <c r="CL17" s="49"/>
      <c r="CM17" s="50"/>
      <c r="CN17" s="50"/>
      <c r="CO17" s="50"/>
      <c r="CP17" s="50"/>
      <c r="CQ17" s="50"/>
      <c r="CR17" s="50"/>
      <c r="CS17" s="50"/>
    </row>
    <row r="18" spans="1:104" s="46" customFormat="1" ht="6.75" customHeight="1" x14ac:dyDescent="0.25">
      <c r="A18" s="65"/>
      <c r="B18" s="66"/>
      <c r="C18" s="66"/>
      <c r="D18" s="67"/>
      <c r="E18" s="67"/>
      <c r="F18" s="67"/>
      <c r="G18" s="67"/>
      <c r="H18" s="67"/>
      <c r="I18" s="67"/>
      <c r="J18" s="67"/>
      <c r="K18" s="67"/>
      <c r="L18" s="67"/>
      <c r="M18" s="67"/>
      <c r="N18" s="67"/>
      <c r="O18" s="67"/>
      <c r="P18" s="67"/>
      <c r="Q18" s="67"/>
      <c r="R18" s="67"/>
      <c r="S18" s="67"/>
      <c r="T18" s="67"/>
      <c r="U18" s="67"/>
      <c r="V18" s="67"/>
      <c r="W18" s="67"/>
      <c r="X18" s="68"/>
      <c r="Y18" s="69"/>
      <c r="Z18" s="70"/>
      <c r="AA18" s="71"/>
      <c r="AB18" s="72"/>
      <c r="AC18" s="70"/>
      <c r="AD18" s="67"/>
      <c r="AE18" s="34"/>
      <c r="AF18" s="75"/>
      <c r="AG18" s="76"/>
      <c r="AH18" s="76"/>
      <c r="AI18" s="76"/>
      <c r="AJ18" s="76"/>
      <c r="AK18" s="76"/>
      <c r="AL18" s="76"/>
      <c r="AM18" s="76"/>
      <c r="AN18" s="76"/>
      <c r="AO18" s="76"/>
      <c r="AP18" s="76"/>
      <c r="AQ18" s="76"/>
      <c r="AR18" s="76"/>
      <c r="AS18" s="76"/>
      <c r="AT18" s="76"/>
      <c r="AU18" s="76"/>
      <c r="AV18" s="76"/>
      <c r="AW18" s="76"/>
      <c r="AX18" s="76" t="str">
        <f t="shared" si="28"/>
        <v/>
      </c>
      <c r="AY18" s="76" t="str">
        <f t="shared" si="28"/>
        <v/>
      </c>
      <c r="AZ18" s="76" t="str">
        <f t="shared" si="28"/>
        <v/>
      </c>
      <c r="BA18" s="76"/>
      <c r="BB18" s="76"/>
      <c r="BC18" s="76"/>
      <c r="BD18" s="76"/>
      <c r="BE18" s="76"/>
      <c r="BF18" s="76"/>
      <c r="BG18" s="76"/>
      <c r="BH18" s="77" t="str">
        <f t="shared" si="29"/>
        <v/>
      </c>
      <c r="BI18" s="77" t="str">
        <f t="shared" si="29"/>
        <v/>
      </c>
      <c r="BJ18" s="77" t="str">
        <f t="shared" si="29"/>
        <v/>
      </c>
      <c r="BK18" s="77" t="str">
        <f t="shared" si="29"/>
        <v/>
      </c>
      <c r="BL18" s="77" t="str">
        <f t="shared" si="29"/>
        <v/>
      </c>
      <c r="BM18" s="77" t="str">
        <f t="shared" si="29"/>
        <v/>
      </c>
      <c r="BN18" s="77" t="str">
        <f t="shared" si="29"/>
        <v/>
      </c>
      <c r="BO18" s="77" t="str">
        <f t="shared" si="29"/>
        <v/>
      </c>
      <c r="BP18" s="77" t="str">
        <f t="shared" si="29"/>
        <v/>
      </c>
      <c r="BQ18" s="77" t="str">
        <f t="shared" si="29"/>
        <v/>
      </c>
      <c r="BR18" s="77" t="str">
        <f t="shared" si="29"/>
        <v/>
      </c>
      <c r="BS18" s="77" t="str">
        <f t="shared" si="29"/>
        <v/>
      </c>
      <c r="BT18" s="77" t="str">
        <f t="shared" si="29"/>
        <v/>
      </c>
      <c r="BU18" s="77" t="str">
        <f t="shared" si="29"/>
        <v/>
      </c>
      <c r="BV18" s="77" t="str">
        <f t="shared" si="29"/>
        <v/>
      </c>
      <c r="BW18" s="77" t="str">
        <f t="shared" si="29"/>
        <v/>
      </c>
      <c r="BX18" s="77" t="str">
        <f t="shared" si="30"/>
        <v/>
      </c>
      <c r="BY18" s="77" t="str">
        <f t="shared" si="30"/>
        <v/>
      </c>
      <c r="BZ18" s="77" t="str">
        <f t="shared" si="30"/>
        <v/>
      </c>
      <c r="CA18" s="77" t="str">
        <f t="shared" si="30"/>
        <v/>
      </c>
      <c r="CB18" s="78"/>
      <c r="CC18" s="79"/>
      <c r="CD18" s="79"/>
      <c r="CE18" s="79"/>
      <c r="CF18" s="76"/>
      <c r="CG18" s="76"/>
      <c r="CH18" s="79"/>
      <c r="CI18" s="80"/>
      <c r="CJ18" s="80"/>
      <c r="CK18" s="81"/>
      <c r="CL18" s="81"/>
      <c r="CM18" s="73"/>
      <c r="CN18" s="73"/>
      <c r="CO18" s="73"/>
      <c r="CP18" s="73"/>
      <c r="CQ18" s="73"/>
      <c r="CR18" s="73"/>
      <c r="CS18" s="73"/>
      <c r="CT18" s="82"/>
      <c r="CU18" s="82"/>
      <c r="CV18" s="82"/>
      <c r="CW18" s="82"/>
      <c r="CX18" s="82"/>
      <c r="CY18" s="82"/>
      <c r="CZ18" s="82"/>
    </row>
    <row r="19" spans="1:104" s="35" customFormat="1" ht="24" customHeight="1" x14ac:dyDescent="0.25">
      <c r="A19" s="65"/>
      <c r="B19" s="66"/>
      <c r="C19" s="66"/>
      <c r="D19" s="67"/>
      <c r="E19" s="67"/>
      <c r="F19" s="67"/>
      <c r="G19" s="67"/>
      <c r="H19" s="67"/>
      <c r="I19" s="67"/>
      <c r="J19" s="67"/>
      <c r="K19" s="67"/>
      <c r="L19" s="67"/>
      <c r="M19" s="67"/>
      <c r="N19" s="67"/>
      <c r="O19" s="67"/>
      <c r="P19" s="67"/>
      <c r="Q19" s="67"/>
      <c r="R19" s="67"/>
      <c r="S19" s="67"/>
      <c r="T19" s="67"/>
      <c r="U19" s="67"/>
      <c r="V19" s="67"/>
      <c r="W19" s="67"/>
      <c r="X19" s="68"/>
      <c r="Y19" s="69"/>
      <c r="Z19" s="70"/>
      <c r="AA19" s="71"/>
      <c r="AB19" s="72"/>
      <c r="AC19" s="70"/>
      <c r="AD19" s="67"/>
      <c r="AE19" s="34"/>
      <c r="AF19" s="75"/>
      <c r="AG19" s="76"/>
      <c r="AH19" s="76"/>
      <c r="AI19" s="76"/>
      <c r="AJ19" s="76"/>
      <c r="AK19" s="76"/>
      <c r="AL19" s="76"/>
      <c r="AM19" s="76"/>
      <c r="AN19" s="76"/>
      <c r="AO19" s="76"/>
      <c r="AP19" s="76"/>
      <c r="AQ19" s="76"/>
      <c r="AR19" s="76"/>
      <c r="AS19" s="76"/>
      <c r="AT19" s="76"/>
      <c r="AU19" s="76"/>
      <c r="AV19" s="76"/>
      <c r="AW19" s="76"/>
      <c r="AX19" s="76" t="str">
        <f t="shared" si="28"/>
        <v/>
      </c>
      <c r="AY19" s="76" t="str">
        <f t="shared" si="28"/>
        <v/>
      </c>
      <c r="AZ19" s="76" t="str">
        <f t="shared" si="28"/>
        <v/>
      </c>
      <c r="BA19" s="76"/>
      <c r="BB19" s="76"/>
      <c r="BC19" s="76"/>
      <c r="BD19" s="76"/>
      <c r="BE19" s="76"/>
      <c r="BF19" s="76"/>
      <c r="BG19" s="76"/>
      <c r="BH19" s="77" t="str">
        <f t="shared" si="29"/>
        <v/>
      </c>
      <c r="BI19" s="77" t="str">
        <f t="shared" si="29"/>
        <v/>
      </c>
      <c r="BJ19" s="77" t="str">
        <f t="shared" si="29"/>
        <v/>
      </c>
      <c r="BK19" s="77" t="str">
        <f t="shared" si="29"/>
        <v/>
      </c>
      <c r="BL19" s="77" t="str">
        <f t="shared" si="29"/>
        <v/>
      </c>
      <c r="BM19" s="77" t="str">
        <f t="shared" si="29"/>
        <v/>
      </c>
      <c r="BN19" s="77" t="str">
        <f t="shared" si="29"/>
        <v/>
      </c>
      <c r="BO19" s="77" t="str">
        <f t="shared" si="29"/>
        <v/>
      </c>
      <c r="BP19" s="77" t="str">
        <f t="shared" si="29"/>
        <v/>
      </c>
      <c r="BQ19" s="77" t="str">
        <f t="shared" si="29"/>
        <v/>
      </c>
      <c r="BR19" s="77" t="str">
        <f t="shared" si="29"/>
        <v/>
      </c>
      <c r="BS19" s="77" t="str">
        <f t="shared" si="29"/>
        <v/>
      </c>
      <c r="BT19" s="77" t="str">
        <f t="shared" si="29"/>
        <v/>
      </c>
      <c r="BU19" s="77" t="str">
        <f t="shared" si="29"/>
        <v/>
      </c>
      <c r="BV19" s="77" t="str">
        <f t="shared" si="29"/>
        <v/>
      </c>
      <c r="BW19" s="77" t="str">
        <f t="shared" si="29"/>
        <v/>
      </c>
      <c r="BX19" s="77" t="str">
        <f t="shared" si="30"/>
        <v/>
      </c>
      <c r="BY19" s="77" t="str">
        <f t="shared" si="30"/>
        <v/>
      </c>
      <c r="BZ19" s="77" t="str">
        <f t="shared" si="30"/>
        <v/>
      </c>
      <c r="CA19" s="77" t="str">
        <f t="shared" si="30"/>
        <v/>
      </c>
      <c r="CB19" s="78"/>
      <c r="CC19" s="79"/>
      <c r="CD19" s="79"/>
      <c r="CE19" s="79"/>
      <c r="CF19" s="76"/>
      <c r="CG19" s="76"/>
      <c r="CH19" s="79"/>
      <c r="CI19" s="80"/>
      <c r="CJ19" s="80"/>
      <c r="CK19" s="81"/>
      <c r="CL19" s="81"/>
      <c r="CM19" s="73"/>
      <c r="CN19" s="73"/>
      <c r="CO19" s="73"/>
      <c r="CP19" s="73"/>
      <c r="CQ19" s="73"/>
      <c r="CR19" s="73"/>
      <c r="CS19" s="73"/>
      <c r="CT19" s="79"/>
      <c r="CU19" s="79"/>
      <c r="CV19" s="79"/>
      <c r="CW19" s="79"/>
      <c r="CX19" s="79"/>
      <c r="CY19" s="79"/>
      <c r="CZ19" s="79"/>
    </row>
    <row r="20" spans="1:104" s="35" customFormat="1" ht="24" customHeight="1" x14ac:dyDescent="0.25">
      <c r="A20" s="65"/>
      <c r="B20" s="66"/>
      <c r="C20" s="66"/>
      <c r="D20" s="67"/>
      <c r="E20" s="67"/>
      <c r="F20" s="67"/>
      <c r="G20" s="67"/>
      <c r="H20" s="67"/>
      <c r="I20" s="67"/>
      <c r="J20" s="67"/>
      <c r="K20" s="67"/>
      <c r="L20" s="67"/>
      <c r="M20" s="67"/>
      <c r="N20" s="67"/>
      <c r="O20" s="67"/>
      <c r="P20" s="67"/>
      <c r="Q20" s="67"/>
      <c r="R20" s="67"/>
      <c r="S20" s="67"/>
      <c r="T20" s="67"/>
      <c r="U20" s="67"/>
      <c r="V20" s="67"/>
      <c r="W20" s="67"/>
      <c r="X20" s="68"/>
      <c r="Y20" s="69"/>
      <c r="Z20" s="70"/>
      <c r="AA20" s="71"/>
      <c r="AB20" s="72"/>
      <c r="AC20" s="70"/>
      <c r="AD20" s="67"/>
      <c r="AE20" s="34"/>
      <c r="AF20" s="75"/>
      <c r="AG20" s="76"/>
      <c r="AH20" s="76"/>
      <c r="AI20" s="76"/>
      <c r="AJ20" s="76"/>
      <c r="AK20" s="76"/>
      <c r="AL20" s="76"/>
      <c r="AM20" s="76"/>
      <c r="AN20" s="76"/>
      <c r="AO20" s="76"/>
      <c r="AP20" s="76"/>
      <c r="AQ20" s="76"/>
      <c r="AR20" s="76"/>
      <c r="AS20" s="76"/>
      <c r="AT20" s="76"/>
      <c r="AU20" s="76"/>
      <c r="AV20" s="76"/>
      <c r="AW20" s="76"/>
      <c r="AX20" s="76" t="str">
        <f t="shared" si="28"/>
        <v/>
      </c>
      <c r="AY20" s="76" t="str">
        <f t="shared" si="28"/>
        <v/>
      </c>
      <c r="AZ20" s="76" t="str">
        <f t="shared" si="28"/>
        <v/>
      </c>
      <c r="BA20" s="76"/>
      <c r="BB20" s="76"/>
      <c r="BC20" s="76"/>
      <c r="BD20" s="76"/>
      <c r="BE20" s="76"/>
      <c r="BF20" s="76"/>
      <c r="BG20" s="76"/>
      <c r="BH20" s="77" t="str">
        <f t="shared" si="29"/>
        <v/>
      </c>
      <c r="BI20" s="77" t="str">
        <f t="shared" si="29"/>
        <v/>
      </c>
      <c r="BJ20" s="77" t="str">
        <f t="shared" si="29"/>
        <v/>
      </c>
      <c r="BK20" s="77" t="str">
        <f t="shared" si="29"/>
        <v/>
      </c>
      <c r="BL20" s="77" t="str">
        <f t="shared" si="29"/>
        <v/>
      </c>
      <c r="BM20" s="77" t="str">
        <f t="shared" si="29"/>
        <v/>
      </c>
      <c r="BN20" s="77" t="str">
        <f t="shared" si="29"/>
        <v/>
      </c>
      <c r="BO20" s="77" t="str">
        <f t="shared" si="29"/>
        <v/>
      </c>
      <c r="BP20" s="77" t="str">
        <f t="shared" si="29"/>
        <v/>
      </c>
      <c r="BQ20" s="77" t="str">
        <f t="shared" si="29"/>
        <v/>
      </c>
      <c r="BR20" s="77" t="str">
        <f t="shared" si="29"/>
        <v/>
      </c>
      <c r="BS20" s="77" t="str">
        <f t="shared" si="29"/>
        <v/>
      </c>
      <c r="BT20" s="77" t="str">
        <f t="shared" si="29"/>
        <v/>
      </c>
      <c r="BU20" s="77" t="str">
        <f t="shared" si="29"/>
        <v/>
      </c>
      <c r="BV20" s="77" t="str">
        <f t="shared" si="29"/>
        <v/>
      </c>
      <c r="BW20" s="77" t="str">
        <f t="shared" si="29"/>
        <v/>
      </c>
      <c r="BX20" s="77" t="str">
        <f t="shared" si="30"/>
        <v/>
      </c>
      <c r="BY20" s="77" t="str">
        <f t="shared" si="30"/>
        <v/>
      </c>
      <c r="BZ20" s="77" t="str">
        <f t="shared" si="30"/>
        <v/>
      </c>
      <c r="CA20" s="77" t="str">
        <f t="shared" si="30"/>
        <v/>
      </c>
      <c r="CB20" s="78"/>
      <c r="CC20" s="79"/>
      <c r="CD20" s="79"/>
      <c r="CE20" s="79"/>
      <c r="CF20" s="76"/>
      <c r="CG20" s="76"/>
      <c r="CH20" s="79"/>
      <c r="CI20" s="80"/>
      <c r="CJ20" s="80"/>
      <c r="CK20" s="81"/>
      <c r="CL20" s="81"/>
      <c r="CM20" s="73"/>
      <c r="CN20" s="73"/>
      <c r="CO20" s="73"/>
      <c r="CP20" s="73"/>
      <c r="CQ20" s="73"/>
      <c r="CR20" s="73"/>
      <c r="CS20" s="73"/>
      <c r="CT20" s="79"/>
      <c r="CU20" s="79"/>
      <c r="CV20" s="79"/>
      <c r="CW20" s="79"/>
      <c r="CX20" s="79"/>
      <c r="CY20" s="79"/>
      <c r="CZ20" s="79"/>
    </row>
    <row r="21" spans="1:104" s="35" customFormat="1" ht="24" customHeight="1" x14ac:dyDescent="0.25">
      <c r="A21" s="65"/>
      <c r="B21" s="66"/>
      <c r="C21" s="66"/>
      <c r="D21" s="67"/>
      <c r="E21" s="67"/>
      <c r="F21" s="67"/>
      <c r="G21" s="67"/>
      <c r="H21" s="67"/>
      <c r="I21" s="67"/>
      <c r="J21" s="67"/>
      <c r="K21" s="67"/>
      <c r="L21" s="67"/>
      <c r="M21" s="67"/>
      <c r="N21" s="67"/>
      <c r="O21" s="67"/>
      <c r="P21" s="67"/>
      <c r="Q21" s="67"/>
      <c r="R21" s="67"/>
      <c r="S21" s="67"/>
      <c r="T21" s="67"/>
      <c r="U21" s="67"/>
      <c r="V21" s="67"/>
      <c r="W21" s="67"/>
      <c r="X21" s="68"/>
      <c r="Y21" s="69"/>
      <c r="Z21" s="70"/>
      <c r="AA21" s="71"/>
      <c r="AB21" s="72"/>
      <c r="AC21" s="70"/>
      <c r="AD21" s="67"/>
      <c r="AE21" s="34"/>
      <c r="AF21" s="75"/>
      <c r="AG21" s="76"/>
      <c r="AH21" s="76"/>
      <c r="AI21" s="76"/>
      <c r="AJ21" s="76"/>
      <c r="AK21" s="76"/>
      <c r="AL21" s="76"/>
      <c r="AM21" s="76"/>
      <c r="AN21" s="76"/>
      <c r="AO21" s="76"/>
      <c r="AP21" s="76"/>
      <c r="AQ21" s="76"/>
      <c r="AR21" s="76"/>
      <c r="AS21" s="76"/>
      <c r="AT21" s="76"/>
      <c r="AU21" s="76"/>
      <c r="AV21" s="76"/>
      <c r="AW21" s="76"/>
      <c r="AX21" s="76" t="str">
        <f t="shared" si="28"/>
        <v/>
      </c>
      <c r="AY21" s="76" t="str">
        <f t="shared" si="28"/>
        <v/>
      </c>
      <c r="AZ21" s="76" t="str">
        <f t="shared" si="28"/>
        <v/>
      </c>
      <c r="BA21" s="76"/>
      <c r="BB21" s="76"/>
      <c r="BC21" s="76"/>
      <c r="BD21" s="76"/>
      <c r="BE21" s="76"/>
      <c r="BF21" s="76"/>
      <c r="BG21" s="76"/>
      <c r="BH21" s="77" t="str">
        <f t="shared" si="29"/>
        <v/>
      </c>
      <c r="BI21" s="77" t="str">
        <f t="shared" si="29"/>
        <v/>
      </c>
      <c r="BJ21" s="77" t="str">
        <f t="shared" si="29"/>
        <v/>
      </c>
      <c r="BK21" s="77" t="str">
        <f t="shared" si="29"/>
        <v/>
      </c>
      <c r="BL21" s="77" t="str">
        <f t="shared" si="29"/>
        <v/>
      </c>
      <c r="BM21" s="77" t="str">
        <f t="shared" si="29"/>
        <v/>
      </c>
      <c r="BN21" s="77" t="str">
        <f t="shared" si="29"/>
        <v/>
      </c>
      <c r="BO21" s="77" t="str">
        <f t="shared" si="29"/>
        <v/>
      </c>
      <c r="BP21" s="77" t="str">
        <f t="shared" si="29"/>
        <v/>
      </c>
      <c r="BQ21" s="77" t="str">
        <f t="shared" si="29"/>
        <v/>
      </c>
      <c r="BR21" s="77" t="str">
        <f t="shared" si="29"/>
        <v/>
      </c>
      <c r="BS21" s="77" t="str">
        <f t="shared" si="29"/>
        <v/>
      </c>
      <c r="BT21" s="77" t="str">
        <f t="shared" si="29"/>
        <v/>
      </c>
      <c r="BU21" s="77" t="str">
        <f t="shared" si="29"/>
        <v/>
      </c>
      <c r="BV21" s="77" t="str">
        <f t="shared" si="29"/>
        <v/>
      </c>
      <c r="BW21" s="77" t="str">
        <f t="shared" si="29"/>
        <v/>
      </c>
      <c r="BX21" s="77" t="str">
        <f t="shared" si="30"/>
        <v/>
      </c>
      <c r="BY21" s="77" t="str">
        <f t="shared" si="30"/>
        <v/>
      </c>
      <c r="BZ21" s="77" t="str">
        <f t="shared" si="30"/>
        <v/>
      </c>
      <c r="CA21" s="77" t="str">
        <f t="shared" si="30"/>
        <v/>
      </c>
      <c r="CB21" s="78"/>
      <c r="CC21" s="79"/>
      <c r="CD21" s="79"/>
      <c r="CE21" s="79"/>
      <c r="CF21" s="76"/>
      <c r="CG21" s="76"/>
      <c r="CH21" s="79"/>
      <c r="CI21" s="80"/>
      <c r="CJ21" s="80"/>
      <c r="CK21" s="81"/>
      <c r="CL21" s="81"/>
      <c r="CM21" s="73"/>
      <c r="CN21" s="73"/>
      <c r="CO21" s="73"/>
      <c r="CP21" s="73"/>
      <c r="CQ21" s="73"/>
      <c r="CR21" s="73"/>
      <c r="CS21" s="73"/>
      <c r="CT21" s="79"/>
      <c r="CU21" s="79"/>
      <c r="CV21" s="79"/>
      <c r="CW21" s="79"/>
      <c r="CX21" s="79"/>
      <c r="CY21" s="79"/>
      <c r="CZ21" s="79"/>
    </row>
    <row r="22" spans="1:104" s="35" customFormat="1" ht="24" customHeight="1" x14ac:dyDescent="0.25">
      <c r="A22" s="65"/>
      <c r="B22" s="66"/>
      <c r="C22" s="66"/>
      <c r="D22" s="67"/>
      <c r="E22" s="67"/>
      <c r="F22" s="67"/>
      <c r="G22" s="67"/>
      <c r="H22" s="67"/>
      <c r="I22" s="67"/>
      <c r="J22" s="67"/>
      <c r="K22" s="67"/>
      <c r="L22" s="67"/>
      <c r="M22" s="67"/>
      <c r="N22" s="67"/>
      <c r="O22" s="67"/>
      <c r="P22" s="67"/>
      <c r="Q22" s="67"/>
      <c r="R22" s="67"/>
      <c r="S22" s="67"/>
      <c r="T22" s="67"/>
      <c r="U22" s="67"/>
      <c r="V22" s="67"/>
      <c r="W22" s="67"/>
      <c r="X22" s="68"/>
      <c r="Y22" s="69"/>
      <c r="Z22" s="70"/>
      <c r="AA22" s="71"/>
      <c r="AB22" s="72"/>
      <c r="AC22" s="70"/>
      <c r="AD22" s="67"/>
      <c r="AE22" s="34"/>
      <c r="AF22" s="75"/>
      <c r="AG22" s="76"/>
      <c r="AH22" s="76"/>
      <c r="AI22" s="76"/>
      <c r="AJ22" s="76"/>
      <c r="AK22" s="76"/>
      <c r="AL22" s="76"/>
      <c r="AM22" s="76"/>
      <c r="AN22" s="76"/>
      <c r="AO22" s="76"/>
      <c r="AP22" s="76"/>
      <c r="AQ22" s="76"/>
      <c r="AR22" s="76"/>
      <c r="AS22" s="76"/>
      <c r="AT22" s="76"/>
      <c r="AU22" s="76"/>
      <c r="AV22" s="76"/>
      <c r="AW22" s="76"/>
      <c r="AX22" s="76" t="str">
        <f t="shared" si="28"/>
        <v/>
      </c>
      <c r="AY22" s="76" t="str">
        <f t="shared" si="28"/>
        <v/>
      </c>
      <c r="AZ22" s="76" t="str">
        <f t="shared" si="28"/>
        <v/>
      </c>
      <c r="BA22" s="76"/>
      <c r="BB22" s="76"/>
      <c r="BC22" s="76"/>
      <c r="BD22" s="76"/>
      <c r="BE22" s="76"/>
      <c r="BF22" s="76"/>
      <c r="BG22" s="76"/>
      <c r="BH22" s="77" t="str">
        <f t="shared" si="29"/>
        <v/>
      </c>
      <c r="BI22" s="77" t="str">
        <f t="shared" si="29"/>
        <v/>
      </c>
      <c r="BJ22" s="77" t="str">
        <f t="shared" si="29"/>
        <v/>
      </c>
      <c r="BK22" s="77" t="str">
        <f t="shared" si="29"/>
        <v/>
      </c>
      <c r="BL22" s="77" t="str">
        <f t="shared" si="29"/>
        <v/>
      </c>
      <c r="BM22" s="77" t="str">
        <f t="shared" si="29"/>
        <v/>
      </c>
      <c r="BN22" s="77" t="str">
        <f t="shared" si="29"/>
        <v/>
      </c>
      <c r="BO22" s="77" t="str">
        <f t="shared" si="29"/>
        <v/>
      </c>
      <c r="BP22" s="77" t="str">
        <f t="shared" si="29"/>
        <v/>
      </c>
      <c r="BQ22" s="77" t="str">
        <f t="shared" si="29"/>
        <v/>
      </c>
      <c r="BR22" s="77" t="str">
        <f t="shared" si="29"/>
        <v/>
      </c>
      <c r="BS22" s="77" t="str">
        <f t="shared" si="29"/>
        <v/>
      </c>
      <c r="BT22" s="77" t="str">
        <f t="shared" si="29"/>
        <v/>
      </c>
      <c r="BU22" s="77" t="str">
        <f t="shared" si="29"/>
        <v/>
      </c>
      <c r="BV22" s="77" t="str">
        <f t="shared" si="29"/>
        <v/>
      </c>
      <c r="BW22" s="77" t="str">
        <f t="shared" si="29"/>
        <v/>
      </c>
      <c r="BX22" s="77" t="str">
        <f t="shared" si="30"/>
        <v/>
      </c>
      <c r="BY22" s="77" t="str">
        <f t="shared" si="30"/>
        <v/>
      </c>
      <c r="BZ22" s="77" t="str">
        <f t="shared" si="30"/>
        <v/>
      </c>
      <c r="CA22" s="77" t="str">
        <f t="shared" si="30"/>
        <v/>
      </c>
      <c r="CB22" s="78"/>
      <c r="CC22" s="79"/>
      <c r="CD22" s="79"/>
      <c r="CE22" s="79"/>
      <c r="CF22" s="76"/>
      <c r="CG22" s="76"/>
      <c r="CH22" s="79"/>
      <c r="CI22" s="80"/>
      <c r="CJ22" s="80"/>
      <c r="CK22" s="81"/>
      <c r="CL22" s="81"/>
      <c r="CM22" s="73"/>
      <c r="CN22" s="73"/>
      <c r="CO22" s="73"/>
      <c r="CP22" s="73"/>
      <c r="CQ22" s="73"/>
      <c r="CR22" s="73"/>
      <c r="CS22" s="73"/>
      <c r="CT22" s="79"/>
      <c r="CU22" s="79"/>
      <c r="CV22" s="79"/>
      <c r="CW22" s="79"/>
      <c r="CX22" s="79"/>
      <c r="CY22" s="79"/>
      <c r="CZ22" s="79"/>
    </row>
    <row r="23" spans="1:104" s="35" customFormat="1" ht="24" customHeight="1" x14ac:dyDescent="0.25">
      <c r="A23" s="65"/>
      <c r="B23" s="66"/>
      <c r="C23" s="66"/>
      <c r="D23" s="67"/>
      <c r="E23" s="67"/>
      <c r="F23" s="67"/>
      <c r="G23" s="67"/>
      <c r="H23" s="67"/>
      <c r="I23" s="67"/>
      <c r="J23" s="67"/>
      <c r="K23" s="67"/>
      <c r="L23" s="67"/>
      <c r="M23" s="67"/>
      <c r="N23" s="67"/>
      <c r="O23" s="67"/>
      <c r="P23" s="67"/>
      <c r="Q23" s="67"/>
      <c r="R23" s="67"/>
      <c r="S23" s="67"/>
      <c r="T23" s="67"/>
      <c r="U23" s="67"/>
      <c r="V23" s="67"/>
      <c r="W23" s="67"/>
      <c r="X23" s="68"/>
      <c r="Y23" s="69"/>
      <c r="Z23" s="70"/>
      <c r="AA23" s="71"/>
      <c r="AB23" s="72"/>
      <c r="AC23" s="70"/>
      <c r="AD23" s="67"/>
      <c r="AE23" s="34"/>
      <c r="AF23" s="75"/>
      <c r="AG23" s="76"/>
      <c r="AH23" s="76"/>
      <c r="AI23" s="76"/>
      <c r="AJ23" s="76"/>
      <c r="AK23" s="76"/>
      <c r="AL23" s="76"/>
      <c r="AM23" s="76"/>
      <c r="AN23" s="76"/>
      <c r="AO23" s="76"/>
      <c r="AP23" s="76"/>
      <c r="AQ23" s="76"/>
      <c r="AR23" s="76"/>
      <c r="AS23" s="76"/>
      <c r="AT23" s="76"/>
      <c r="AU23" s="76"/>
      <c r="AV23" s="76"/>
      <c r="AW23" s="76"/>
      <c r="AX23" s="76" t="str">
        <f t="shared" si="28"/>
        <v/>
      </c>
      <c r="AY23" s="76" t="str">
        <f t="shared" si="28"/>
        <v/>
      </c>
      <c r="AZ23" s="76" t="str">
        <f t="shared" si="28"/>
        <v/>
      </c>
      <c r="BA23" s="76"/>
      <c r="BB23" s="76"/>
      <c r="BC23" s="76"/>
      <c r="BD23" s="76"/>
      <c r="BE23" s="76"/>
      <c r="BF23" s="76"/>
      <c r="BG23" s="76"/>
      <c r="BH23" s="77" t="str">
        <f t="shared" si="29"/>
        <v/>
      </c>
      <c r="BI23" s="77" t="str">
        <f t="shared" si="29"/>
        <v/>
      </c>
      <c r="BJ23" s="77" t="str">
        <f t="shared" si="29"/>
        <v/>
      </c>
      <c r="BK23" s="77" t="str">
        <f t="shared" si="29"/>
        <v/>
      </c>
      <c r="BL23" s="77" t="str">
        <f t="shared" si="29"/>
        <v/>
      </c>
      <c r="BM23" s="77" t="str">
        <f t="shared" si="29"/>
        <v/>
      </c>
      <c r="BN23" s="77" t="str">
        <f t="shared" si="29"/>
        <v/>
      </c>
      <c r="BO23" s="77" t="str">
        <f t="shared" si="29"/>
        <v/>
      </c>
      <c r="BP23" s="77" t="str">
        <f t="shared" si="29"/>
        <v/>
      </c>
      <c r="BQ23" s="77" t="str">
        <f t="shared" si="29"/>
        <v/>
      </c>
      <c r="BR23" s="77" t="str">
        <f t="shared" si="29"/>
        <v/>
      </c>
      <c r="BS23" s="77" t="str">
        <f t="shared" si="29"/>
        <v/>
      </c>
      <c r="BT23" s="77" t="str">
        <f t="shared" si="29"/>
        <v/>
      </c>
      <c r="BU23" s="77" t="str">
        <f t="shared" si="29"/>
        <v/>
      </c>
      <c r="BV23" s="77" t="str">
        <f t="shared" si="29"/>
        <v/>
      </c>
      <c r="BW23" s="77" t="str">
        <f t="shared" si="29"/>
        <v/>
      </c>
      <c r="BX23" s="77" t="str">
        <f t="shared" si="30"/>
        <v/>
      </c>
      <c r="BY23" s="77" t="str">
        <f t="shared" si="30"/>
        <v/>
      </c>
      <c r="BZ23" s="77" t="str">
        <f t="shared" si="30"/>
        <v/>
      </c>
      <c r="CA23" s="77" t="str">
        <f t="shared" si="30"/>
        <v/>
      </c>
      <c r="CB23" s="78"/>
      <c r="CC23" s="79"/>
      <c r="CD23" s="79"/>
      <c r="CE23" s="79"/>
      <c r="CF23" s="76"/>
      <c r="CG23" s="76"/>
      <c r="CH23" s="79"/>
      <c r="CI23" s="80"/>
      <c r="CJ23" s="80"/>
      <c r="CK23" s="81"/>
      <c r="CL23" s="81"/>
      <c r="CM23" s="73"/>
      <c r="CN23" s="73"/>
      <c r="CO23" s="73"/>
      <c r="CP23" s="73"/>
      <c r="CQ23" s="73"/>
      <c r="CR23" s="73"/>
      <c r="CS23" s="73"/>
      <c r="CT23" s="79"/>
      <c r="CU23" s="79"/>
      <c r="CV23" s="79"/>
      <c r="CW23" s="79"/>
      <c r="CX23" s="79"/>
      <c r="CY23" s="79"/>
      <c r="CZ23" s="79"/>
    </row>
    <row r="24" spans="1:104" s="35" customFormat="1" ht="24" customHeight="1" x14ac:dyDescent="0.25">
      <c r="A24" s="65"/>
      <c r="B24" s="66"/>
      <c r="C24" s="66"/>
      <c r="D24" s="67"/>
      <c r="E24" s="67"/>
      <c r="F24" s="67"/>
      <c r="G24" s="67"/>
      <c r="H24" s="67"/>
      <c r="I24" s="67"/>
      <c r="J24" s="67"/>
      <c r="K24" s="67"/>
      <c r="L24" s="67"/>
      <c r="M24" s="67"/>
      <c r="N24" s="67"/>
      <c r="O24" s="67"/>
      <c r="P24" s="67"/>
      <c r="Q24" s="67"/>
      <c r="R24" s="67"/>
      <c r="S24" s="67"/>
      <c r="T24" s="67"/>
      <c r="U24" s="67"/>
      <c r="V24" s="67"/>
      <c r="W24" s="67"/>
      <c r="X24" s="68"/>
      <c r="Y24" s="69"/>
      <c r="Z24" s="70"/>
      <c r="AA24" s="71"/>
      <c r="AB24" s="72"/>
      <c r="AC24" s="70"/>
      <c r="AD24" s="67"/>
      <c r="AE24" s="34"/>
      <c r="AF24" s="75"/>
      <c r="AG24" s="76"/>
      <c r="AH24" s="76"/>
      <c r="AI24" s="76"/>
      <c r="AJ24" s="76"/>
      <c r="AK24" s="76"/>
      <c r="AL24" s="76"/>
      <c r="AM24" s="76"/>
      <c r="AN24" s="76"/>
      <c r="AO24" s="76"/>
      <c r="AP24" s="76"/>
      <c r="AQ24" s="76"/>
      <c r="AR24" s="76"/>
      <c r="AS24" s="76"/>
      <c r="AT24" s="76"/>
      <c r="AU24" s="76"/>
      <c r="AV24" s="76"/>
      <c r="AW24" s="76"/>
      <c r="AX24" s="76" t="str">
        <f t="shared" si="28"/>
        <v/>
      </c>
      <c r="AY24" s="76" t="str">
        <f t="shared" si="28"/>
        <v/>
      </c>
      <c r="AZ24" s="76" t="str">
        <f t="shared" si="28"/>
        <v/>
      </c>
      <c r="BA24" s="76"/>
      <c r="BB24" s="76"/>
      <c r="BC24" s="76"/>
      <c r="BD24" s="76"/>
      <c r="BE24" s="76"/>
      <c r="BF24" s="76"/>
      <c r="BG24" s="76"/>
      <c r="BH24" s="77" t="str">
        <f t="shared" si="29"/>
        <v/>
      </c>
      <c r="BI24" s="77" t="str">
        <f t="shared" si="29"/>
        <v/>
      </c>
      <c r="BJ24" s="77" t="str">
        <f t="shared" si="29"/>
        <v/>
      </c>
      <c r="BK24" s="77" t="str">
        <f t="shared" si="29"/>
        <v/>
      </c>
      <c r="BL24" s="77" t="str">
        <f t="shared" si="29"/>
        <v/>
      </c>
      <c r="BM24" s="77" t="str">
        <f t="shared" si="29"/>
        <v/>
      </c>
      <c r="BN24" s="77" t="str">
        <f t="shared" si="29"/>
        <v/>
      </c>
      <c r="BO24" s="77" t="str">
        <f t="shared" si="29"/>
        <v/>
      </c>
      <c r="BP24" s="77" t="str">
        <f t="shared" si="29"/>
        <v/>
      </c>
      <c r="BQ24" s="77" t="str">
        <f t="shared" si="29"/>
        <v/>
      </c>
      <c r="BR24" s="77" t="str">
        <f t="shared" si="29"/>
        <v/>
      </c>
      <c r="BS24" s="77" t="str">
        <f t="shared" si="29"/>
        <v/>
      </c>
      <c r="BT24" s="77" t="str">
        <f t="shared" si="29"/>
        <v/>
      </c>
      <c r="BU24" s="77" t="str">
        <f t="shared" si="29"/>
        <v/>
      </c>
      <c r="BV24" s="77" t="str">
        <f t="shared" si="29"/>
        <v/>
      </c>
      <c r="BW24" s="77" t="str">
        <f t="shared" si="29"/>
        <v/>
      </c>
      <c r="BX24" s="77" t="str">
        <f t="shared" si="30"/>
        <v/>
      </c>
      <c r="BY24" s="77" t="str">
        <f t="shared" si="30"/>
        <v/>
      </c>
      <c r="BZ24" s="77" t="str">
        <f t="shared" si="30"/>
        <v/>
      </c>
      <c r="CA24" s="77" t="str">
        <f t="shared" si="30"/>
        <v/>
      </c>
      <c r="CB24" s="78"/>
      <c r="CC24" s="79"/>
      <c r="CD24" s="79"/>
      <c r="CE24" s="79"/>
      <c r="CF24" s="76"/>
      <c r="CG24" s="76"/>
      <c r="CH24" s="79"/>
      <c r="CI24" s="80"/>
      <c r="CJ24" s="80"/>
      <c r="CK24" s="81"/>
      <c r="CL24" s="81"/>
      <c r="CM24" s="73"/>
      <c r="CN24" s="73"/>
      <c r="CO24" s="73"/>
      <c r="CP24" s="73"/>
      <c r="CQ24" s="73"/>
      <c r="CR24" s="73"/>
      <c r="CS24" s="73"/>
      <c r="CT24" s="79"/>
      <c r="CU24" s="79"/>
      <c r="CV24" s="79"/>
      <c r="CW24" s="79"/>
      <c r="CX24" s="79"/>
      <c r="CY24" s="79"/>
      <c r="CZ24" s="79"/>
    </row>
    <row r="25" spans="1:104" s="35" customFormat="1" ht="24" customHeight="1" x14ac:dyDescent="0.25">
      <c r="A25" s="65"/>
      <c r="B25" s="66"/>
      <c r="C25" s="66"/>
      <c r="D25" s="67"/>
      <c r="E25" s="67"/>
      <c r="F25" s="67"/>
      <c r="G25" s="67"/>
      <c r="H25" s="67"/>
      <c r="I25" s="67"/>
      <c r="J25" s="67"/>
      <c r="K25" s="67"/>
      <c r="L25" s="67"/>
      <c r="M25" s="67"/>
      <c r="N25" s="67"/>
      <c r="O25" s="67"/>
      <c r="P25" s="67"/>
      <c r="Q25" s="67"/>
      <c r="R25" s="67"/>
      <c r="S25" s="67"/>
      <c r="T25" s="67"/>
      <c r="U25" s="67"/>
      <c r="V25" s="67"/>
      <c r="W25" s="67"/>
      <c r="X25" s="68"/>
      <c r="Y25" s="69"/>
      <c r="Z25" s="70"/>
      <c r="AA25" s="71"/>
      <c r="AB25" s="72"/>
      <c r="AC25" s="70"/>
      <c r="AD25" s="67"/>
      <c r="AE25" s="34"/>
      <c r="AF25" s="75"/>
      <c r="AG25" s="76"/>
      <c r="AH25" s="76"/>
      <c r="AI25" s="76"/>
      <c r="AJ25" s="76"/>
      <c r="AK25" s="76"/>
      <c r="AL25" s="76"/>
      <c r="AM25" s="76"/>
      <c r="AN25" s="76"/>
      <c r="AO25" s="76"/>
      <c r="AP25" s="76"/>
      <c r="AQ25" s="76"/>
      <c r="AR25" s="76"/>
      <c r="AS25" s="76"/>
      <c r="AT25" s="76"/>
      <c r="AU25" s="76"/>
      <c r="AV25" s="76"/>
      <c r="AW25" s="76"/>
      <c r="AX25" s="76" t="str">
        <f t="shared" si="28"/>
        <v/>
      </c>
      <c r="AY25" s="76" t="str">
        <f t="shared" si="28"/>
        <v/>
      </c>
      <c r="AZ25" s="76" t="str">
        <f t="shared" si="28"/>
        <v/>
      </c>
      <c r="BA25" s="76"/>
      <c r="BB25" s="76"/>
      <c r="BC25" s="76"/>
      <c r="BD25" s="76"/>
      <c r="BE25" s="76"/>
      <c r="BF25" s="76"/>
      <c r="BG25" s="76"/>
      <c r="BH25" s="77" t="str">
        <f t="shared" si="29"/>
        <v/>
      </c>
      <c r="BI25" s="77" t="str">
        <f t="shared" si="29"/>
        <v/>
      </c>
      <c r="BJ25" s="77" t="str">
        <f t="shared" si="29"/>
        <v/>
      </c>
      <c r="BK25" s="77" t="str">
        <f t="shared" si="29"/>
        <v/>
      </c>
      <c r="BL25" s="77" t="str">
        <f t="shared" si="29"/>
        <v/>
      </c>
      <c r="BM25" s="77" t="str">
        <f t="shared" si="29"/>
        <v/>
      </c>
      <c r="BN25" s="77" t="str">
        <f t="shared" si="29"/>
        <v/>
      </c>
      <c r="BO25" s="77" t="str">
        <f t="shared" si="29"/>
        <v/>
      </c>
      <c r="BP25" s="77" t="str">
        <f t="shared" si="29"/>
        <v/>
      </c>
      <c r="BQ25" s="77" t="str">
        <f t="shared" si="29"/>
        <v/>
      </c>
      <c r="BR25" s="77" t="str">
        <f t="shared" si="29"/>
        <v/>
      </c>
      <c r="BS25" s="77" t="str">
        <f t="shared" si="29"/>
        <v/>
      </c>
      <c r="BT25" s="77" t="str">
        <f t="shared" si="29"/>
        <v/>
      </c>
      <c r="BU25" s="77" t="str">
        <f t="shared" si="29"/>
        <v/>
      </c>
      <c r="BV25" s="77" t="str">
        <f t="shared" si="29"/>
        <v/>
      </c>
      <c r="BW25" s="77" t="str">
        <f t="shared" si="29"/>
        <v/>
      </c>
      <c r="BX25" s="77" t="str">
        <f t="shared" si="30"/>
        <v/>
      </c>
      <c r="BY25" s="77" t="str">
        <f t="shared" si="30"/>
        <v/>
      </c>
      <c r="BZ25" s="77" t="str">
        <f t="shared" si="30"/>
        <v/>
      </c>
      <c r="CA25" s="77" t="str">
        <f t="shared" si="30"/>
        <v/>
      </c>
      <c r="CB25" s="78"/>
      <c r="CC25" s="79"/>
      <c r="CD25" s="79"/>
      <c r="CE25" s="79"/>
      <c r="CF25" s="76"/>
      <c r="CG25" s="76"/>
      <c r="CH25" s="79"/>
      <c r="CI25" s="80"/>
      <c r="CJ25" s="80"/>
      <c r="CK25" s="81"/>
      <c r="CL25" s="81"/>
      <c r="CM25" s="73"/>
      <c r="CN25" s="73"/>
      <c r="CO25" s="73"/>
      <c r="CP25" s="73"/>
      <c r="CQ25" s="73"/>
      <c r="CR25" s="73"/>
      <c r="CS25" s="73"/>
      <c r="CT25" s="79"/>
      <c r="CU25" s="79"/>
      <c r="CV25" s="79"/>
      <c r="CW25" s="79"/>
      <c r="CX25" s="79"/>
      <c r="CY25" s="79"/>
      <c r="CZ25" s="79"/>
    </row>
    <row r="26" spans="1:104" s="35" customFormat="1" ht="24" customHeight="1" x14ac:dyDescent="0.25">
      <c r="A26" s="65"/>
      <c r="B26" s="66"/>
      <c r="C26" s="66"/>
      <c r="D26" s="67"/>
      <c r="E26" s="67"/>
      <c r="F26" s="67"/>
      <c r="G26" s="67"/>
      <c r="H26" s="67"/>
      <c r="I26" s="67"/>
      <c r="J26" s="67"/>
      <c r="K26" s="67"/>
      <c r="L26" s="67"/>
      <c r="M26" s="67"/>
      <c r="N26" s="67"/>
      <c r="O26" s="67"/>
      <c r="P26" s="67"/>
      <c r="Q26" s="67"/>
      <c r="R26" s="67"/>
      <c r="S26" s="67"/>
      <c r="T26" s="67"/>
      <c r="U26" s="67"/>
      <c r="V26" s="67"/>
      <c r="W26" s="67"/>
      <c r="X26" s="68"/>
      <c r="Y26" s="69"/>
      <c r="Z26" s="70"/>
      <c r="AA26" s="71"/>
      <c r="AB26" s="72"/>
      <c r="AC26" s="70"/>
      <c r="AD26" s="67"/>
      <c r="AE26" s="34"/>
      <c r="AF26" s="75"/>
      <c r="AG26" s="76"/>
      <c r="AH26" s="76"/>
      <c r="AI26" s="76"/>
      <c r="AJ26" s="76"/>
      <c r="AK26" s="76"/>
      <c r="AL26" s="76"/>
      <c r="AM26" s="76"/>
      <c r="AN26" s="76"/>
      <c r="AO26" s="76"/>
      <c r="AP26" s="76"/>
      <c r="AQ26" s="76"/>
      <c r="AR26" s="76"/>
      <c r="AS26" s="76"/>
      <c r="AT26" s="76"/>
      <c r="AU26" s="76"/>
      <c r="AV26" s="76"/>
      <c r="AW26" s="76"/>
      <c r="AX26" s="76" t="str">
        <f t="shared" si="28"/>
        <v/>
      </c>
      <c r="AY26" s="76" t="str">
        <f t="shared" si="28"/>
        <v/>
      </c>
      <c r="AZ26" s="76" t="str">
        <f t="shared" si="28"/>
        <v/>
      </c>
      <c r="BA26" s="76"/>
      <c r="BB26" s="76"/>
      <c r="BC26" s="76"/>
      <c r="BD26" s="76"/>
      <c r="BE26" s="76"/>
      <c r="BF26" s="76"/>
      <c r="BG26" s="76"/>
      <c r="BH26" s="77" t="str">
        <f t="shared" si="29"/>
        <v/>
      </c>
      <c r="BI26" s="77" t="str">
        <f t="shared" si="29"/>
        <v/>
      </c>
      <c r="BJ26" s="77" t="str">
        <f t="shared" si="29"/>
        <v/>
      </c>
      <c r="BK26" s="77" t="str">
        <f t="shared" si="29"/>
        <v/>
      </c>
      <c r="BL26" s="77" t="str">
        <f t="shared" si="29"/>
        <v/>
      </c>
      <c r="BM26" s="77" t="str">
        <f t="shared" si="29"/>
        <v/>
      </c>
      <c r="BN26" s="77" t="str">
        <f t="shared" si="29"/>
        <v/>
      </c>
      <c r="BO26" s="77" t="str">
        <f t="shared" si="29"/>
        <v/>
      </c>
      <c r="BP26" s="77" t="str">
        <f t="shared" si="29"/>
        <v/>
      </c>
      <c r="BQ26" s="77" t="str">
        <f t="shared" si="29"/>
        <v/>
      </c>
      <c r="BR26" s="77" t="str">
        <f t="shared" si="29"/>
        <v/>
      </c>
      <c r="BS26" s="77" t="str">
        <f t="shared" si="29"/>
        <v/>
      </c>
      <c r="BT26" s="77" t="str">
        <f t="shared" si="29"/>
        <v/>
      </c>
      <c r="BU26" s="77" t="str">
        <f t="shared" si="29"/>
        <v/>
      </c>
      <c r="BV26" s="77" t="str">
        <f t="shared" si="29"/>
        <v/>
      </c>
      <c r="BW26" s="77" t="str">
        <f t="shared" si="29"/>
        <v/>
      </c>
      <c r="BX26" s="77" t="str">
        <f t="shared" si="30"/>
        <v/>
      </c>
      <c r="BY26" s="77" t="str">
        <f t="shared" si="30"/>
        <v/>
      </c>
      <c r="BZ26" s="77" t="str">
        <f t="shared" si="30"/>
        <v/>
      </c>
      <c r="CA26" s="77" t="str">
        <f t="shared" si="30"/>
        <v/>
      </c>
      <c r="CB26" s="78"/>
      <c r="CC26" s="79"/>
      <c r="CD26" s="79"/>
      <c r="CE26" s="79"/>
      <c r="CF26" s="76"/>
      <c r="CG26" s="76"/>
      <c r="CH26" s="79"/>
      <c r="CI26" s="80"/>
      <c r="CJ26" s="80"/>
      <c r="CK26" s="81"/>
      <c r="CL26" s="81"/>
      <c r="CM26" s="73"/>
      <c r="CN26" s="73"/>
      <c r="CO26" s="73"/>
      <c r="CP26" s="73"/>
      <c r="CQ26" s="73"/>
      <c r="CR26" s="73"/>
      <c r="CS26" s="73"/>
      <c r="CT26" s="79"/>
      <c r="CU26" s="79"/>
      <c r="CV26" s="79"/>
      <c r="CW26" s="79"/>
      <c r="CX26" s="79"/>
      <c r="CY26" s="79"/>
      <c r="CZ26" s="79"/>
    </row>
    <row r="27" spans="1:104" s="35" customFormat="1" ht="24" customHeight="1" x14ac:dyDescent="0.25">
      <c r="A27" s="65"/>
      <c r="B27" s="66"/>
      <c r="C27" s="66"/>
      <c r="D27" s="67"/>
      <c r="E27" s="67"/>
      <c r="F27" s="67"/>
      <c r="G27" s="67"/>
      <c r="H27" s="67"/>
      <c r="I27" s="67"/>
      <c r="J27" s="67"/>
      <c r="K27" s="67"/>
      <c r="L27" s="67"/>
      <c r="M27" s="67"/>
      <c r="N27" s="67"/>
      <c r="O27" s="67"/>
      <c r="P27" s="67"/>
      <c r="Q27" s="67"/>
      <c r="R27" s="67"/>
      <c r="S27" s="67"/>
      <c r="T27" s="67"/>
      <c r="U27" s="67"/>
      <c r="V27" s="67"/>
      <c r="W27" s="67"/>
      <c r="X27" s="68"/>
      <c r="Y27" s="69"/>
      <c r="Z27" s="70"/>
      <c r="AA27" s="71"/>
      <c r="AB27" s="72"/>
      <c r="AC27" s="70"/>
      <c r="AD27" s="67"/>
      <c r="AE27" s="34"/>
      <c r="AF27" s="75"/>
      <c r="AG27" s="76"/>
      <c r="AH27" s="76"/>
      <c r="AI27" s="76"/>
      <c r="AJ27" s="76"/>
      <c r="AK27" s="76"/>
      <c r="AL27" s="76"/>
      <c r="AM27" s="76"/>
      <c r="AN27" s="76"/>
      <c r="AO27" s="76"/>
      <c r="AP27" s="76"/>
      <c r="AQ27" s="76"/>
      <c r="AR27" s="76"/>
      <c r="AS27" s="76"/>
      <c r="AT27" s="76"/>
      <c r="AU27" s="76"/>
      <c r="AV27" s="76"/>
      <c r="AW27" s="76"/>
      <c r="AX27" s="76" t="str">
        <f t="shared" si="28"/>
        <v/>
      </c>
      <c r="AY27" s="76" t="str">
        <f t="shared" si="28"/>
        <v/>
      </c>
      <c r="AZ27" s="76" t="str">
        <f t="shared" si="28"/>
        <v/>
      </c>
      <c r="BA27" s="76"/>
      <c r="BB27" s="76"/>
      <c r="BC27" s="76"/>
      <c r="BD27" s="76"/>
      <c r="BE27" s="76"/>
      <c r="BF27" s="76"/>
      <c r="BG27" s="76"/>
      <c r="BH27" s="77" t="str">
        <f t="shared" si="29"/>
        <v/>
      </c>
      <c r="BI27" s="77" t="str">
        <f t="shared" si="29"/>
        <v/>
      </c>
      <c r="BJ27" s="77" t="str">
        <f t="shared" si="29"/>
        <v/>
      </c>
      <c r="BK27" s="77" t="str">
        <f t="shared" si="29"/>
        <v/>
      </c>
      <c r="BL27" s="77" t="str">
        <f t="shared" si="29"/>
        <v/>
      </c>
      <c r="BM27" s="77" t="str">
        <f t="shared" si="29"/>
        <v/>
      </c>
      <c r="BN27" s="77" t="str">
        <f t="shared" si="29"/>
        <v/>
      </c>
      <c r="BO27" s="77" t="str">
        <f t="shared" si="29"/>
        <v/>
      </c>
      <c r="BP27" s="77" t="str">
        <f t="shared" si="29"/>
        <v/>
      </c>
      <c r="BQ27" s="77" t="str">
        <f t="shared" si="29"/>
        <v/>
      </c>
      <c r="BR27" s="77" t="str">
        <f t="shared" si="29"/>
        <v/>
      </c>
      <c r="BS27" s="77" t="str">
        <f t="shared" si="29"/>
        <v/>
      </c>
      <c r="BT27" s="77" t="str">
        <f t="shared" si="29"/>
        <v/>
      </c>
      <c r="BU27" s="77" t="str">
        <f t="shared" si="29"/>
        <v/>
      </c>
      <c r="BV27" s="77" t="str">
        <f t="shared" si="29"/>
        <v/>
      </c>
      <c r="BW27" s="77" t="str">
        <f t="shared" si="29"/>
        <v/>
      </c>
      <c r="BX27" s="77" t="str">
        <f t="shared" si="30"/>
        <v/>
      </c>
      <c r="BY27" s="77" t="str">
        <f t="shared" si="30"/>
        <v/>
      </c>
      <c r="BZ27" s="77" t="str">
        <f t="shared" si="30"/>
        <v/>
      </c>
      <c r="CA27" s="77" t="str">
        <f t="shared" si="30"/>
        <v/>
      </c>
      <c r="CB27" s="78"/>
      <c r="CC27" s="79"/>
      <c r="CD27" s="79"/>
      <c r="CE27" s="79"/>
      <c r="CF27" s="76"/>
      <c r="CG27" s="76"/>
      <c r="CH27" s="79"/>
      <c r="CI27" s="80"/>
      <c r="CJ27" s="80"/>
      <c r="CK27" s="81"/>
      <c r="CL27" s="81"/>
      <c r="CM27" s="73"/>
      <c r="CN27" s="73"/>
      <c r="CO27" s="73"/>
      <c r="CP27" s="73"/>
      <c r="CQ27" s="73"/>
      <c r="CR27" s="73"/>
      <c r="CS27" s="73"/>
      <c r="CT27" s="79"/>
      <c r="CU27" s="79"/>
      <c r="CV27" s="79"/>
      <c r="CW27" s="79"/>
      <c r="CX27" s="79"/>
      <c r="CY27" s="79"/>
      <c r="CZ27" s="79"/>
    </row>
    <row r="28" spans="1:104" s="35" customFormat="1" ht="24" customHeight="1" x14ac:dyDescent="0.25">
      <c r="A28" s="65"/>
      <c r="B28" s="66"/>
      <c r="C28" s="66"/>
      <c r="D28" s="67"/>
      <c r="E28" s="67"/>
      <c r="F28" s="67"/>
      <c r="G28" s="67"/>
      <c r="H28" s="67"/>
      <c r="I28" s="67"/>
      <c r="J28" s="67"/>
      <c r="K28" s="67"/>
      <c r="L28" s="67"/>
      <c r="M28" s="67"/>
      <c r="N28" s="67"/>
      <c r="O28" s="67"/>
      <c r="P28" s="67"/>
      <c r="Q28" s="67"/>
      <c r="R28" s="67"/>
      <c r="S28" s="67"/>
      <c r="T28" s="67"/>
      <c r="U28" s="67"/>
      <c r="V28" s="67"/>
      <c r="W28" s="67"/>
      <c r="X28" s="68"/>
      <c r="Y28" s="69"/>
      <c r="Z28" s="70"/>
      <c r="AA28" s="71"/>
      <c r="AB28" s="72"/>
      <c r="AC28" s="70"/>
      <c r="AD28" s="67"/>
      <c r="AE28" s="34"/>
      <c r="AF28" s="75"/>
      <c r="AG28" s="76"/>
      <c r="AH28" s="76"/>
      <c r="AI28" s="76"/>
      <c r="AJ28" s="76"/>
      <c r="AK28" s="76"/>
      <c r="AL28" s="76"/>
      <c r="AM28" s="76"/>
      <c r="AN28" s="76"/>
      <c r="AO28" s="76"/>
      <c r="AP28" s="76"/>
      <c r="AQ28" s="76"/>
      <c r="AR28" s="76"/>
      <c r="AS28" s="76"/>
      <c r="AT28" s="76"/>
      <c r="AU28" s="76"/>
      <c r="AV28" s="76"/>
      <c r="AW28" s="76"/>
      <c r="AX28" s="76" t="str">
        <f t="shared" si="28"/>
        <v/>
      </c>
      <c r="AY28" s="76" t="str">
        <f t="shared" si="28"/>
        <v/>
      </c>
      <c r="AZ28" s="76" t="str">
        <f t="shared" si="28"/>
        <v/>
      </c>
      <c r="BA28" s="76"/>
      <c r="BB28" s="76"/>
      <c r="BC28" s="76"/>
      <c r="BD28" s="76"/>
      <c r="BE28" s="76"/>
      <c r="BF28" s="76"/>
      <c r="BG28" s="76"/>
      <c r="BH28" s="77" t="str">
        <f t="shared" si="29"/>
        <v/>
      </c>
      <c r="BI28" s="77" t="str">
        <f t="shared" si="29"/>
        <v/>
      </c>
      <c r="BJ28" s="77" t="str">
        <f t="shared" si="29"/>
        <v/>
      </c>
      <c r="BK28" s="77" t="str">
        <f t="shared" si="29"/>
        <v/>
      </c>
      <c r="BL28" s="77" t="str">
        <f t="shared" si="29"/>
        <v/>
      </c>
      <c r="BM28" s="77" t="str">
        <f t="shared" si="29"/>
        <v/>
      </c>
      <c r="BN28" s="77" t="str">
        <f t="shared" si="29"/>
        <v/>
      </c>
      <c r="BO28" s="77" t="str">
        <f t="shared" si="29"/>
        <v/>
      </c>
      <c r="BP28" s="77" t="str">
        <f t="shared" si="29"/>
        <v/>
      </c>
      <c r="BQ28" s="77" t="str">
        <f t="shared" si="29"/>
        <v/>
      </c>
      <c r="BR28" s="77" t="str">
        <f t="shared" si="29"/>
        <v/>
      </c>
      <c r="BS28" s="77" t="str">
        <f t="shared" si="29"/>
        <v/>
      </c>
      <c r="BT28" s="77" t="str">
        <f t="shared" si="29"/>
        <v/>
      </c>
      <c r="BU28" s="77" t="str">
        <f t="shared" si="29"/>
        <v/>
      </c>
      <c r="BV28" s="77" t="str">
        <f t="shared" si="29"/>
        <v/>
      </c>
      <c r="BW28" s="77" t="str">
        <f t="shared" si="29"/>
        <v/>
      </c>
      <c r="BX28" s="77" t="str">
        <f t="shared" si="30"/>
        <v/>
      </c>
      <c r="BY28" s="77" t="str">
        <f t="shared" si="30"/>
        <v/>
      </c>
      <c r="BZ28" s="77" t="str">
        <f t="shared" si="30"/>
        <v/>
      </c>
      <c r="CA28" s="77" t="str">
        <f t="shared" si="30"/>
        <v/>
      </c>
      <c r="CB28" s="78"/>
      <c r="CC28" s="79"/>
      <c r="CD28" s="79"/>
      <c r="CE28" s="79"/>
      <c r="CF28" s="76"/>
      <c r="CG28" s="76"/>
      <c r="CH28" s="79"/>
      <c r="CI28" s="80"/>
      <c r="CJ28" s="80"/>
      <c r="CK28" s="81"/>
      <c r="CL28" s="81"/>
      <c r="CM28" s="73"/>
      <c r="CN28" s="73"/>
      <c r="CO28" s="73"/>
      <c r="CP28" s="73"/>
      <c r="CQ28" s="73"/>
      <c r="CR28" s="73"/>
      <c r="CS28" s="73"/>
      <c r="CT28" s="79"/>
      <c r="CU28" s="79"/>
      <c r="CV28" s="79"/>
      <c r="CW28" s="79"/>
      <c r="CX28" s="79"/>
      <c r="CY28" s="79"/>
      <c r="CZ28" s="79"/>
    </row>
    <row r="29" spans="1:104" s="35" customFormat="1" ht="24" customHeight="1" x14ac:dyDescent="0.25">
      <c r="A29" s="65"/>
      <c r="B29" s="66"/>
      <c r="C29" s="66"/>
      <c r="D29" s="67"/>
      <c r="E29" s="67"/>
      <c r="F29" s="67"/>
      <c r="G29" s="67"/>
      <c r="H29" s="67"/>
      <c r="I29" s="67"/>
      <c r="J29" s="67"/>
      <c r="K29" s="67"/>
      <c r="L29" s="67"/>
      <c r="M29" s="67"/>
      <c r="N29" s="67"/>
      <c r="O29" s="67"/>
      <c r="P29" s="67"/>
      <c r="Q29" s="67"/>
      <c r="R29" s="67"/>
      <c r="S29" s="67"/>
      <c r="T29" s="67"/>
      <c r="U29" s="67"/>
      <c r="V29" s="67"/>
      <c r="W29" s="67"/>
      <c r="X29" s="68"/>
      <c r="Y29" s="69"/>
      <c r="Z29" s="70"/>
      <c r="AA29" s="71"/>
      <c r="AB29" s="72"/>
      <c r="AC29" s="70"/>
      <c r="AD29" s="67"/>
      <c r="AE29" s="34"/>
      <c r="AF29" s="75"/>
      <c r="AG29" s="76"/>
      <c r="AH29" s="76"/>
      <c r="AI29" s="76"/>
      <c r="AJ29" s="76"/>
      <c r="AK29" s="76"/>
      <c r="AL29" s="76"/>
      <c r="AM29" s="76"/>
      <c r="AN29" s="76"/>
      <c r="AO29" s="76"/>
      <c r="AP29" s="76"/>
      <c r="AQ29" s="76"/>
      <c r="AR29" s="76"/>
      <c r="AS29" s="76"/>
      <c r="AT29" s="76"/>
      <c r="AU29" s="76"/>
      <c r="AV29" s="76"/>
      <c r="AW29" s="76"/>
      <c r="AX29" s="76" t="str">
        <f t="shared" si="28"/>
        <v/>
      </c>
      <c r="AY29" s="76" t="str">
        <f t="shared" si="28"/>
        <v/>
      </c>
      <c r="AZ29" s="76" t="str">
        <f t="shared" si="28"/>
        <v/>
      </c>
      <c r="BA29" s="76"/>
      <c r="BB29" s="76"/>
      <c r="BC29" s="76"/>
      <c r="BD29" s="76"/>
      <c r="BE29" s="76"/>
      <c r="BF29" s="76"/>
      <c r="BG29" s="76"/>
      <c r="BH29" s="77" t="str">
        <f t="shared" si="29"/>
        <v/>
      </c>
      <c r="BI29" s="77" t="str">
        <f t="shared" si="29"/>
        <v/>
      </c>
      <c r="BJ29" s="77" t="str">
        <f t="shared" si="29"/>
        <v/>
      </c>
      <c r="BK29" s="77" t="str">
        <f t="shared" si="29"/>
        <v/>
      </c>
      <c r="BL29" s="77" t="str">
        <f t="shared" si="29"/>
        <v/>
      </c>
      <c r="BM29" s="77" t="str">
        <f t="shared" si="29"/>
        <v/>
      </c>
      <c r="BN29" s="77" t="str">
        <f t="shared" si="29"/>
        <v/>
      </c>
      <c r="BO29" s="77" t="str">
        <f t="shared" si="29"/>
        <v/>
      </c>
      <c r="BP29" s="77" t="str">
        <f t="shared" si="29"/>
        <v/>
      </c>
      <c r="BQ29" s="77" t="str">
        <f t="shared" si="29"/>
        <v/>
      </c>
      <c r="BR29" s="77" t="str">
        <f t="shared" si="29"/>
        <v/>
      </c>
      <c r="BS29" s="77" t="str">
        <f t="shared" si="29"/>
        <v/>
      </c>
      <c r="BT29" s="77" t="str">
        <f t="shared" si="29"/>
        <v/>
      </c>
      <c r="BU29" s="77" t="str">
        <f t="shared" si="29"/>
        <v/>
      </c>
      <c r="BV29" s="77" t="str">
        <f t="shared" si="29"/>
        <v/>
      </c>
      <c r="BW29" s="77" t="str">
        <f t="shared" si="29"/>
        <v/>
      </c>
      <c r="BX29" s="77" t="str">
        <f t="shared" si="30"/>
        <v/>
      </c>
      <c r="BY29" s="77" t="str">
        <f t="shared" si="30"/>
        <v/>
      </c>
      <c r="BZ29" s="77" t="str">
        <f t="shared" si="30"/>
        <v/>
      </c>
      <c r="CA29" s="77" t="str">
        <f t="shared" si="30"/>
        <v/>
      </c>
      <c r="CB29" s="78"/>
      <c r="CC29" s="79"/>
      <c r="CD29" s="79"/>
      <c r="CE29" s="79"/>
      <c r="CF29" s="76"/>
      <c r="CG29" s="76"/>
      <c r="CH29" s="79"/>
      <c r="CI29" s="80"/>
      <c r="CJ29" s="80"/>
      <c r="CK29" s="81"/>
      <c r="CL29" s="81"/>
      <c r="CM29" s="73"/>
      <c r="CN29" s="73"/>
      <c r="CO29" s="73"/>
      <c r="CP29" s="73"/>
      <c r="CQ29" s="73"/>
      <c r="CR29" s="73"/>
      <c r="CS29" s="73"/>
      <c r="CT29" s="79"/>
      <c r="CU29" s="79"/>
      <c r="CV29" s="79"/>
      <c r="CW29" s="79"/>
      <c r="CX29" s="79"/>
      <c r="CY29" s="79"/>
      <c r="CZ29" s="79"/>
    </row>
    <row r="30" spans="1:104" s="35" customFormat="1" ht="24" customHeight="1" x14ac:dyDescent="0.25">
      <c r="A30" s="65"/>
      <c r="B30" s="66"/>
      <c r="C30" s="66"/>
      <c r="D30" s="67"/>
      <c r="E30" s="67"/>
      <c r="F30" s="67"/>
      <c r="G30" s="67"/>
      <c r="H30" s="67"/>
      <c r="I30" s="67"/>
      <c r="J30" s="67"/>
      <c r="K30" s="67"/>
      <c r="L30" s="67"/>
      <c r="M30" s="67"/>
      <c r="N30" s="67"/>
      <c r="O30" s="67"/>
      <c r="P30" s="67"/>
      <c r="Q30" s="67"/>
      <c r="R30" s="67"/>
      <c r="S30" s="67"/>
      <c r="T30" s="67"/>
      <c r="U30" s="67"/>
      <c r="V30" s="67"/>
      <c r="W30" s="67"/>
      <c r="X30" s="68"/>
      <c r="Y30" s="69"/>
      <c r="Z30" s="70"/>
      <c r="AA30" s="71"/>
      <c r="AB30" s="72"/>
      <c r="AC30" s="70"/>
      <c r="AD30" s="67"/>
      <c r="AE30" s="34"/>
      <c r="AF30" s="75"/>
      <c r="AG30" s="76"/>
      <c r="AH30" s="76"/>
      <c r="AI30" s="76"/>
      <c r="AJ30" s="76"/>
      <c r="AK30" s="76"/>
      <c r="AL30" s="76"/>
      <c r="AM30" s="76"/>
      <c r="AN30" s="76"/>
      <c r="AO30" s="76"/>
      <c r="AP30" s="76"/>
      <c r="AQ30" s="76"/>
      <c r="AR30" s="76"/>
      <c r="AS30" s="76"/>
      <c r="AT30" s="76"/>
      <c r="AU30" s="76"/>
      <c r="AV30" s="76"/>
      <c r="AW30" s="76"/>
      <c r="AX30" s="76" t="str">
        <f t="shared" si="28"/>
        <v/>
      </c>
      <c r="AY30" s="76" t="str">
        <f t="shared" si="28"/>
        <v/>
      </c>
      <c r="AZ30" s="76" t="str">
        <f t="shared" si="28"/>
        <v/>
      </c>
      <c r="BA30" s="76"/>
      <c r="BB30" s="76"/>
      <c r="BC30" s="76"/>
      <c r="BD30" s="76"/>
      <c r="BE30" s="76"/>
      <c r="BF30" s="76"/>
      <c r="BG30" s="76"/>
      <c r="BH30" s="77" t="str">
        <f t="shared" si="29"/>
        <v/>
      </c>
      <c r="BI30" s="77" t="str">
        <f t="shared" si="29"/>
        <v/>
      </c>
      <c r="BJ30" s="77" t="str">
        <f t="shared" si="29"/>
        <v/>
      </c>
      <c r="BK30" s="77" t="str">
        <f t="shared" si="29"/>
        <v/>
      </c>
      <c r="BL30" s="77" t="str">
        <f t="shared" si="29"/>
        <v/>
      </c>
      <c r="BM30" s="77" t="str">
        <f t="shared" si="29"/>
        <v/>
      </c>
      <c r="BN30" s="77" t="str">
        <f t="shared" si="29"/>
        <v/>
      </c>
      <c r="BO30" s="77" t="str">
        <f t="shared" si="29"/>
        <v/>
      </c>
      <c r="BP30" s="77" t="str">
        <f t="shared" si="29"/>
        <v/>
      </c>
      <c r="BQ30" s="77" t="str">
        <f t="shared" si="29"/>
        <v/>
      </c>
      <c r="BR30" s="77" t="str">
        <f t="shared" si="29"/>
        <v/>
      </c>
      <c r="BS30" s="77" t="str">
        <f t="shared" si="29"/>
        <v/>
      </c>
      <c r="BT30" s="77" t="str">
        <f t="shared" si="29"/>
        <v/>
      </c>
      <c r="BU30" s="77" t="str">
        <f t="shared" si="29"/>
        <v/>
      </c>
      <c r="BV30" s="77" t="str">
        <f t="shared" si="29"/>
        <v/>
      </c>
      <c r="BW30" s="77" t="str">
        <f t="shared" ref="BW30:BW38" si="31">IF(S30*S$4=0,"",S30-S$4)</f>
        <v/>
      </c>
      <c r="BX30" s="77" t="str">
        <f t="shared" si="30"/>
        <v/>
      </c>
      <c r="BY30" s="77" t="str">
        <f t="shared" si="30"/>
        <v/>
      </c>
      <c r="BZ30" s="77" t="str">
        <f t="shared" si="30"/>
        <v/>
      </c>
      <c r="CA30" s="77" t="str">
        <f t="shared" si="30"/>
        <v/>
      </c>
      <c r="CB30" s="78"/>
      <c r="CC30" s="79"/>
      <c r="CD30" s="79"/>
      <c r="CE30" s="79"/>
      <c r="CF30" s="76"/>
      <c r="CG30" s="76"/>
      <c r="CH30" s="79"/>
      <c r="CI30" s="80"/>
      <c r="CJ30" s="80"/>
      <c r="CK30" s="81"/>
      <c r="CL30" s="81"/>
      <c r="CM30" s="73"/>
      <c r="CN30" s="73"/>
      <c r="CO30" s="73"/>
      <c r="CP30" s="73"/>
      <c r="CQ30" s="73"/>
      <c r="CR30" s="73"/>
      <c r="CS30" s="73"/>
      <c r="CT30" s="79"/>
      <c r="CU30" s="79"/>
      <c r="CV30" s="79"/>
      <c r="CW30" s="79"/>
      <c r="CX30" s="79"/>
      <c r="CY30" s="79"/>
      <c r="CZ30" s="79"/>
    </row>
    <row r="31" spans="1:104" s="35" customFormat="1" ht="24" customHeight="1" x14ac:dyDescent="0.25">
      <c r="A31" s="65"/>
      <c r="B31" s="66"/>
      <c r="C31" s="66"/>
      <c r="D31" s="67"/>
      <c r="E31" s="67"/>
      <c r="F31" s="67"/>
      <c r="G31" s="67"/>
      <c r="H31" s="67"/>
      <c r="I31" s="67"/>
      <c r="J31" s="67"/>
      <c r="K31" s="67"/>
      <c r="L31" s="67"/>
      <c r="M31" s="67"/>
      <c r="N31" s="67"/>
      <c r="O31" s="67"/>
      <c r="P31" s="67"/>
      <c r="Q31" s="67"/>
      <c r="R31" s="67"/>
      <c r="S31" s="67"/>
      <c r="T31" s="67"/>
      <c r="U31" s="67"/>
      <c r="V31" s="67"/>
      <c r="W31" s="67"/>
      <c r="X31" s="68"/>
      <c r="Y31" s="69"/>
      <c r="Z31" s="70"/>
      <c r="AA31" s="71"/>
      <c r="AB31" s="72"/>
      <c r="AC31" s="70"/>
      <c r="AD31" s="67"/>
      <c r="AE31" s="34"/>
      <c r="AF31" s="75"/>
      <c r="AG31" s="76"/>
      <c r="AH31" s="76"/>
      <c r="AI31" s="76"/>
      <c r="AJ31" s="76"/>
      <c r="AK31" s="76"/>
      <c r="AL31" s="76"/>
      <c r="AM31" s="76"/>
      <c r="AN31" s="76"/>
      <c r="AO31" s="76"/>
      <c r="AP31" s="76"/>
      <c r="AQ31" s="76"/>
      <c r="AR31" s="76"/>
      <c r="AS31" s="76"/>
      <c r="AT31" s="76"/>
      <c r="AU31" s="76"/>
      <c r="AV31" s="76"/>
      <c r="AW31" s="76"/>
      <c r="AX31" s="76" t="str">
        <f t="shared" si="28"/>
        <v/>
      </c>
      <c r="AY31" s="76" t="str">
        <f t="shared" si="28"/>
        <v/>
      </c>
      <c r="AZ31" s="76" t="str">
        <f t="shared" si="28"/>
        <v/>
      </c>
      <c r="BA31" s="76"/>
      <c r="BB31" s="76"/>
      <c r="BC31" s="76"/>
      <c r="BD31" s="76"/>
      <c r="BE31" s="76"/>
      <c r="BF31" s="76"/>
      <c r="BG31" s="76"/>
      <c r="BH31" s="77" t="str">
        <f t="shared" ref="BH31:BV38" si="32">IF(D31*D$4=0,"",D31-D$4)</f>
        <v/>
      </c>
      <c r="BI31" s="77" t="str">
        <f t="shared" si="32"/>
        <v/>
      </c>
      <c r="BJ31" s="77" t="str">
        <f t="shared" si="32"/>
        <v/>
      </c>
      <c r="BK31" s="77" t="str">
        <f t="shared" si="32"/>
        <v/>
      </c>
      <c r="BL31" s="77" t="str">
        <f t="shared" si="32"/>
        <v/>
      </c>
      <c r="BM31" s="77" t="str">
        <f t="shared" si="32"/>
        <v/>
      </c>
      <c r="BN31" s="77" t="str">
        <f t="shared" si="32"/>
        <v/>
      </c>
      <c r="BO31" s="77" t="str">
        <f t="shared" si="32"/>
        <v/>
      </c>
      <c r="BP31" s="77" t="str">
        <f t="shared" si="32"/>
        <v/>
      </c>
      <c r="BQ31" s="77" t="str">
        <f t="shared" si="32"/>
        <v/>
      </c>
      <c r="BR31" s="77" t="str">
        <f t="shared" si="32"/>
        <v/>
      </c>
      <c r="BS31" s="77" t="str">
        <f t="shared" si="32"/>
        <v/>
      </c>
      <c r="BT31" s="77" t="str">
        <f t="shared" si="32"/>
        <v/>
      </c>
      <c r="BU31" s="77" t="str">
        <f t="shared" si="32"/>
        <v/>
      </c>
      <c r="BV31" s="77" t="str">
        <f t="shared" si="32"/>
        <v/>
      </c>
      <c r="BW31" s="77" t="str">
        <f t="shared" si="31"/>
        <v/>
      </c>
      <c r="BX31" s="77" t="str">
        <f t="shared" si="30"/>
        <v/>
      </c>
      <c r="BY31" s="77" t="str">
        <f t="shared" si="30"/>
        <v/>
      </c>
      <c r="BZ31" s="77" t="str">
        <f t="shared" si="30"/>
        <v/>
      </c>
      <c r="CA31" s="77" t="str">
        <f t="shared" si="30"/>
        <v/>
      </c>
      <c r="CB31" s="78"/>
      <c r="CC31" s="79"/>
      <c r="CD31" s="79"/>
      <c r="CE31" s="79"/>
      <c r="CF31" s="76"/>
      <c r="CG31" s="76"/>
      <c r="CH31" s="79"/>
      <c r="CI31" s="80"/>
      <c r="CJ31" s="80"/>
      <c r="CK31" s="81"/>
      <c r="CL31" s="81"/>
      <c r="CM31" s="73"/>
      <c r="CN31" s="73"/>
      <c r="CO31" s="73"/>
      <c r="CP31" s="73"/>
      <c r="CQ31" s="73"/>
      <c r="CR31" s="73"/>
      <c r="CS31" s="73"/>
      <c r="CT31" s="79"/>
      <c r="CU31" s="79"/>
      <c r="CV31" s="79"/>
      <c r="CW31" s="79"/>
      <c r="CX31" s="79"/>
      <c r="CY31" s="79"/>
      <c r="CZ31" s="79"/>
    </row>
    <row r="32" spans="1:104" s="35" customFormat="1" ht="24" customHeight="1" x14ac:dyDescent="0.25">
      <c r="A32" s="65"/>
      <c r="B32" s="66"/>
      <c r="C32" s="66"/>
      <c r="D32" s="67"/>
      <c r="E32" s="67"/>
      <c r="F32" s="67"/>
      <c r="G32" s="67"/>
      <c r="H32" s="67"/>
      <c r="I32" s="67"/>
      <c r="J32" s="67"/>
      <c r="K32" s="67"/>
      <c r="L32" s="67"/>
      <c r="M32" s="67"/>
      <c r="N32" s="67"/>
      <c r="O32" s="67"/>
      <c r="P32" s="67"/>
      <c r="Q32" s="67"/>
      <c r="R32" s="67"/>
      <c r="S32" s="67"/>
      <c r="T32" s="67"/>
      <c r="U32" s="67"/>
      <c r="V32" s="67"/>
      <c r="W32" s="67"/>
      <c r="X32" s="68"/>
      <c r="Y32" s="69"/>
      <c r="Z32" s="70"/>
      <c r="AA32" s="71"/>
      <c r="AB32" s="72"/>
      <c r="AC32" s="70"/>
      <c r="AD32" s="67"/>
      <c r="AE32" s="34"/>
      <c r="AF32" s="75"/>
      <c r="AG32" s="76"/>
      <c r="AH32" s="76"/>
      <c r="AI32" s="76"/>
      <c r="AJ32" s="76"/>
      <c r="AK32" s="76"/>
      <c r="AL32" s="76"/>
      <c r="AM32" s="76"/>
      <c r="AN32" s="76"/>
      <c r="AO32" s="76"/>
      <c r="AP32" s="76"/>
      <c r="AQ32" s="76"/>
      <c r="AR32" s="76"/>
      <c r="AS32" s="76"/>
      <c r="AT32" s="76"/>
      <c r="AU32" s="76"/>
      <c r="AV32" s="76"/>
      <c r="AW32" s="76"/>
      <c r="AX32" s="76" t="str">
        <f t="shared" si="28"/>
        <v/>
      </c>
      <c r="AY32" s="76" t="str">
        <f t="shared" si="28"/>
        <v/>
      </c>
      <c r="AZ32" s="76" t="str">
        <f t="shared" si="28"/>
        <v/>
      </c>
      <c r="BA32" s="76"/>
      <c r="BB32" s="76"/>
      <c r="BC32" s="76"/>
      <c r="BD32" s="76"/>
      <c r="BE32" s="76"/>
      <c r="BF32" s="76"/>
      <c r="BG32" s="76"/>
      <c r="BH32" s="77" t="str">
        <f t="shared" si="32"/>
        <v/>
      </c>
      <c r="BI32" s="77" t="str">
        <f t="shared" si="32"/>
        <v/>
      </c>
      <c r="BJ32" s="77" t="str">
        <f t="shared" si="32"/>
        <v/>
      </c>
      <c r="BK32" s="77" t="str">
        <f t="shared" si="32"/>
        <v/>
      </c>
      <c r="BL32" s="77" t="str">
        <f t="shared" si="32"/>
        <v/>
      </c>
      <c r="BM32" s="77" t="str">
        <f t="shared" si="32"/>
        <v/>
      </c>
      <c r="BN32" s="77" t="str">
        <f t="shared" si="32"/>
        <v/>
      </c>
      <c r="BO32" s="77" t="str">
        <f t="shared" si="32"/>
        <v/>
      </c>
      <c r="BP32" s="77" t="str">
        <f t="shared" si="32"/>
        <v/>
      </c>
      <c r="BQ32" s="77" t="str">
        <f t="shared" si="32"/>
        <v/>
      </c>
      <c r="BR32" s="77" t="str">
        <f t="shared" si="32"/>
        <v/>
      </c>
      <c r="BS32" s="77" t="str">
        <f t="shared" si="32"/>
        <v/>
      </c>
      <c r="BT32" s="77" t="str">
        <f t="shared" si="32"/>
        <v/>
      </c>
      <c r="BU32" s="77" t="str">
        <f t="shared" si="32"/>
        <v/>
      </c>
      <c r="BV32" s="77" t="str">
        <f t="shared" si="32"/>
        <v/>
      </c>
      <c r="BW32" s="77" t="str">
        <f t="shared" si="31"/>
        <v/>
      </c>
      <c r="BX32" s="77" t="str">
        <f t="shared" si="30"/>
        <v/>
      </c>
      <c r="BY32" s="77" t="str">
        <f t="shared" si="30"/>
        <v/>
      </c>
      <c r="BZ32" s="77" t="str">
        <f t="shared" si="30"/>
        <v/>
      </c>
      <c r="CA32" s="77" t="str">
        <f t="shared" si="30"/>
        <v/>
      </c>
      <c r="CB32" s="78"/>
      <c r="CC32" s="79"/>
      <c r="CD32" s="79"/>
      <c r="CE32" s="79"/>
      <c r="CF32" s="76"/>
      <c r="CG32" s="76"/>
      <c r="CH32" s="79"/>
      <c r="CI32" s="80"/>
      <c r="CJ32" s="80"/>
      <c r="CK32" s="81"/>
      <c r="CL32" s="81"/>
      <c r="CM32" s="73"/>
      <c r="CN32" s="73"/>
      <c r="CO32" s="73"/>
      <c r="CP32" s="73"/>
      <c r="CQ32" s="73"/>
      <c r="CR32" s="73"/>
      <c r="CS32" s="73"/>
      <c r="CT32" s="79"/>
      <c r="CU32" s="79"/>
      <c r="CV32" s="79"/>
      <c r="CW32" s="79"/>
      <c r="CX32" s="79"/>
      <c r="CY32" s="79"/>
      <c r="CZ32" s="79"/>
    </row>
    <row r="33" spans="1:104" s="35" customFormat="1" ht="24" customHeight="1" x14ac:dyDescent="0.25">
      <c r="A33" s="65"/>
      <c r="B33" s="66"/>
      <c r="C33" s="66"/>
      <c r="D33" s="67"/>
      <c r="E33" s="67"/>
      <c r="F33" s="67"/>
      <c r="G33" s="67"/>
      <c r="H33" s="67"/>
      <c r="I33" s="67"/>
      <c r="J33" s="67"/>
      <c r="K33" s="67"/>
      <c r="L33" s="67"/>
      <c r="M33" s="67"/>
      <c r="N33" s="67"/>
      <c r="O33" s="67"/>
      <c r="P33" s="67"/>
      <c r="Q33" s="67"/>
      <c r="R33" s="67"/>
      <c r="S33" s="67"/>
      <c r="T33" s="67"/>
      <c r="U33" s="67"/>
      <c r="V33" s="67"/>
      <c r="W33" s="67"/>
      <c r="X33" s="68"/>
      <c r="Y33" s="69"/>
      <c r="Z33" s="70"/>
      <c r="AA33" s="71"/>
      <c r="AB33" s="72"/>
      <c r="AC33" s="70"/>
      <c r="AD33" s="67"/>
      <c r="AE33" s="34"/>
      <c r="AF33" s="75"/>
      <c r="AG33" s="76"/>
      <c r="AH33" s="76"/>
      <c r="AI33" s="76"/>
      <c r="AJ33" s="76"/>
      <c r="AK33" s="76"/>
      <c r="AL33" s="76"/>
      <c r="AM33" s="76"/>
      <c r="AN33" s="76"/>
      <c r="AO33" s="76"/>
      <c r="AP33" s="76"/>
      <c r="AQ33" s="76"/>
      <c r="AR33" s="76"/>
      <c r="AS33" s="76"/>
      <c r="AT33" s="76"/>
      <c r="AU33" s="76"/>
      <c r="AV33" s="76"/>
      <c r="AW33" s="76"/>
      <c r="AX33" s="76" t="str">
        <f t="shared" si="28"/>
        <v/>
      </c>
      <c r="AY33" s="76" t="str">
        <f t="shared" si="28"/>
        <v/>
      </c>
      <c r="AZ33" s="76" t="str">
        <f t="shared" si="28"/>
        <v/>
      </c>
      <c r="BA33" s="76"/>
      <c r="BB33" s="76"/>
      <c r="BC33" s="76"/>
      <c r="BD33" s="76"/>
      <c r="BE33" s="76"/>
      <c r="BF33" s="76"/>
      <c r="BG33" s="76"/>
      <c r="BH33" s="77" t="str">
        <f t="shared" si="32"/>
        <v/>
      </c>
      <c r="BI33" s="77" t="str">
        <f t="shared" si="32"/>
        <v/>
      </c>
      <c r="BJ33" s="77" t="str">
        <f t="shared" si="32"/>
        <v/>
      </c>
      <c r="BK33" s="77" t="str">
        <f t="shared" si="32"/>
        <v/>
      </c>
      <c r="BL33" s="77" t="str">
        <f t="shared" si="32"/>
        <v/>
      </c>
      <c r="BM33" s="77" t="str">
        <f t="shared" si="32"/>
        <v/>
      </c>
      <c r="BN33" s="77" t="str">
        <f t="shared" si="32"/>
        <v/>
      </c>
      <c r="BO33" s="77" t="str">
        <f t="shared" si="32"/>
        <v/>
      </c>
      <c r="BP33" s="77" t="str">
        <f t="shared" si="32"/>
        <v/>
      </c>
      <c r="BQ33" s="77" t="str">
        <f t="shared" si="32"/>
        <v/>
      </c>
      <c r="BR33" s="77" t="str">
        <f t="shared" si="32"/>
        <v/>
      </c>
      <c r="BS33" s="77" t="str">
        <f t="shared" si="32"/>
        <v/>
      </c>
      <c r="BT33" s="77" t="str">
        <f t="shared" si="32"/>
        <v/>
      </c>
      <c r="BU33" s="77" t="str">
        <f t="shared" si="32"/>
        <v/>
      </c>
      <c r="BV33" s="77" t="str">
        <f t="shared" si="32"/>
        <v/>
      </c>
      <c r="BW33" s="77" t="str">
        <f t="shared" si="31"/>
        <v/>
      </c>
      <c r="BX33" s="77" t="str">
        <f t="shared" si="30"/>
        <v/>
      </c>
      <c r="BY33" s="77" t="str">
        <f t="shared" si="30"/>
        <v/>
      </c>
      <c r="BZ33" s="77" t="str">
        <f t="shared" si="30"/>
        <v/>
      </c>
      <c r="CA33" s="77" t="str">
        <f t="shared" si="30"/>
        <v/>
      </c>
      <c r="CB33" s="78"/>
      <c r="CC33" s="79"/>
      <c r="CD33" s="79"/>
      <c r="CE33" s="79"/>
      <c r="CF33" s="76"/>
      <c r="CG33" s="76"/>
      <c r="CH33" s="79"/>
      <c r="CI33" s="80"/>
      <c r="CJ33" s="80"/>
      <c r="CK33" s="81"/>
      <c r="CL33" s="81"/>
      <c r="CM33" s="73"/>
      <c r="CN33" s="73"/>
      <c r="CO33" s="73"/>
      <c r="CP33" s="73"/>
      <c r="CQ33" s="73"/>
      <c r="CR33" s="73"/>
      <c r="CS33" s="73"/>
      <c r="CT33" s="79"/>
      <c r="CU33" s="79"/>
      <c r="CV33" s="79"/>
      <c r="CW33" s="79"/>
      <c r="CX33" s="79"/>
      <c r="CY33" s="79"/>
      <c r="CZ33" s="79"/>
    </row>
    <row r="34" spans="1:104" s="35" customFormat="1" ht="24" customHeight="1" x14ac:dyDescent="0.25">
      <c r="A34" s="65"/>
      <c r="B34" s="66"/>
      <c r="C34" s="66"/>
      <c r="D34" s="67"/>
      <c r="E34" s="67"/>
      <c r="F34" s="67"/>
      <c r="G34" s="67"/>
      <c r="H34" s="67"/>
      <c r="I34" s="67"/>
      <c r="J34" s="67"/>
      <c r="K34" s="67"/>
      <c r="L34" s="67"/>
      <c r="M34" s="67"/>
      <c r="N34" s="67"/>
      <c r="O34" s="67"/>
      <c r="P34" s="67"/>
      <c r="Q34" s="67"/>
      <c r="R34" s="67"/>
      <c r="S34" s="67"/>
      <c r="T34" s="67"/>
      <c r="U34" s="67"/>
      <c r="V34" s="67"/>
      <c r="W34" s="67"/>
      <c r="X34" s="68"/>
      <c r="Y34" s="69"/>
      <c r="Z34" s="70"/>
      <c r="AA34" s="71"/>
      <c r="AB34" s="72"/>
      <c r="AC34" s="70"/>
      <c r="AD34" s="67"/>
      <c r="AE34" s="34"/>
      <c r="AF34" s="75"/>
      <c r="AG34" s="76"/>
      <c r="AH34" s="76"/>
      <c r="AI34" s="76"/>
      <c r="AJ34" s="76"/>
      <c r="AK34" s="76"/>
      <c r="AL34" s="76"/>
      <c r="AM34" s="76"/>
      <c r="AN34" s="76"/>
      <c r="AO34" s="76"/>
      <c r="AP34" s="76"/>
      <c r="AQ34" s="76"/>
      <c r="AR34" s="76"/>
      <c r="AS34" s="76"/>
      <c r="AT34" s="76"/>
      <c r="AU34" s="76"/>
      <c r="AV34" s="76"/>
      <c r="AW34" s="76"/>
      <c r="AX34" s="76" t="str">
        <f t="shared" si="28"/>
        <v/>
      </c>
      <c r="AY34" s="76" t="str">
        <f t="shared" si="28"/>
        <v/>
      </c>
      <c r="AZ34" s="76" t="str">
        <f t="shared" si="28"/>
        <v/>
      </c>
      <c r="BA34" s="76"/>
      <c r="BB34" s="76"/>
      <c r="BC34" s="76"/>
      <c r="BD34" s="76"/>
      <c r="BE34" s="76"/>
      <c r="BF34" s="76"/>
      <c r="BG34" s="76"/>
      <c r="BH34" s="77" t="str">
        <f t="shared" si="32"/>
        <v/>
      </c>
      <c r="BI34" s="77" t="str">
        <f t="shared" si="32"/>
        <v/>
      </c>
      <c r="BJ34" s="77" t="str">
        <f t="shared" si="32"/>
        <v/>
      </c>
      <c r="BK34" s="77" t="str">
        <f t="shared" si="32"/>
        <v/>
      </c>
      <c r="BL34" s="77" t="str">
        <f t="shared" si="32"/>
        <v/>
      </c>
      <c r="BM34" s="77" t="str">
        <f t="shared" si="32"/>
        <v/>
      </c>
      <c r="BN34" s="77" t="str">
        <f t="shared" si="32"/>
        <v/>
      </c>
      <c r="BO34" s="77" t="str">
        <f t="shared" si="32"/>
        <v/>
      </c>
      <c r="BP34" s="77" t="str">
        <f t="shared" si="32"/>
        <v/>
      </c>
      <c r="BQ34" s="77" t="str">
        <f t="shared" si="32"/>
        <v/>
      </c>
      <c r="BR34" s="77" t="str">
        <f t="shared" si="32"/>
        <v/>
      </c>
      <c r="BS34" s="77" t="str">
        <f t="shared" si="32"/>
        <v/>
      </c>
      <c r="BT34" s="77" t="str">
        <f t="shared" si="32"/>
        <v/>
      </c>
      <c r="BU34" s="77" t="str">
        <f t="shared" si="32"/>
        <v/>
      </c>
      <c r="BV34" s="77" t="str">
        <f t="shared" si="32"/>
        <v/>
      </c>
      <c r="BW34" s="77" t="str">
        <f t="shared" si="31"/>
        <v/>
      </c>
      <c r="BX34" s="77" t="str">
        <f t="shared" si="30"/>
        <v/>
      </c>
      <c r="BY34" s="77" t="str">
        <f t="shared" si="30"/>
        <v/>
      </c>
      <c r="BZ34" s="77" t="str">
        <f t="shared" si="30"/>
        <v/>
      </c>
      <c r="CA34" s="77" t="str">
        <f t="shared" si="30"/>
        <v/>
      </c>
      <c r="CB34" s="78"/>
      <c r="CC34" s="79"/>
      <c r="CD34" s="79"/>
      <c r="CE34" s="79"/>
      <c r="CF34" s="76"/>
      <c r="CG34" s="76"/>
      <c r="CH34" s="79"/>
      <c r="CI34" s="80"/>
      <c r="CJ34" s="80"/>
      <c r="CK34" s="81"/>
      <c r="CL34" s="81"/>
      <c r="CM34" s="73"/>
      <c r="CN34" s="73"/>
      <c r="CO34" s="73"/>
      <c r="CP34" s="73"/>
      <c r="CQ34" s="73"/>
      <c r="CR34" s="73"/>
      <c r="CS34" s="73"/>
      <c r="CT34" s="79"/>
      <c r="CU34" s="79"/>
      <c r="CV34" s="79"/>
      <c r="CW34" s="79"/>
      <c r="CX34" s="79"/>
      <c r="CY34" s="79"/>
      <c r="CZ34" s="79"/>
    </row>
    <row r="35" spans="1:104" s="35" customFormat="1" ht="24" customHeight="1" x14ac:dyDescent="0.25">
      <c r="A35" s="65"/>
      <c r="B35" s="66"/>
      <c r="C35" s="66"/>
      <c r="D35" s="67"/>
      <c r="E35" s="67"/>
      <c r="F35" s="67"/>
      <c r="G35" s="67"/>
      <c r="H35" s="67"/>
      <c r="I35" s="67"/>
      <c r="J35" s="67"/>
      <c r="K35" s="67"/>
      <c r="L35" s="67"/>
      <c r="M35" s="67"/>
      <c r="N35" s="67"/>
      <c r="O35" s="67"/>
      <c r="P35" s="67"/>
      <c r="Q35" s="67"/>
      <c r="R35" s="67"/>
      <c r="S35" s="67"/>
      <c r="T35" s="67"/>
      <c r="U35" s="67"/>
      <c r="V35" s="67"/>
      <c r="W35" s="67"/>
      <c r="X35" s="68"/>
      <c r="Y35" s="69"/>
      <c r="Z35" s="70"/>
      <c r="AA35" s="71"/>
      <c r="AB35" s="72"/>
      <c r="AC35" s="70"/>
      <c r="AD35" s="67"/>
      <c r="AE35" s="34"/>
      <c r="AF35" s="75"/>
      <c r="AG35" s="76"/>
      <c r="AH35" s="76"/>
      <c r="AI35" s="76"/>
      <c r="AJ35" s="76"/>
      <c r="AK35" s="76"/>
      <c r="AL35" s="76"/>
      <c r="AM35" s="76"/>
      <c r="AN35" s="76"/>
      <c r="AO35" s="76"/>
      <c r="AP35" s="76"/>
      <c r="AQ35" s="76"/>
      <c r="AR35" s="76"/>
      <c r="AS35" s="76"/>
      <c r="AT35" s="76"/>
      <c r="AU35" s="76"/>
      <c r="AV35" s="76"/>
      <c r="AW35" s="76"/>
      <c r="AX35" s="76" t="str">
        <f t="shared" si="28"/>
        <v/>
      </c>
      <c r="AY35" s="76" t="str">
        <f t="shared" si="28"/>
        <v/>
      </c>
      <c r="AZ35" s="76" t="str">
        <f t="shared" si="28"/>
        <v/>
      </c>
      <c r="BA35" s="76"/>
      <c r="BB35" s="76"/>
      <c r="BC35" s="76"/>
      <c r="BD35" s="76"/>
      <c r="BE35" s="76"/>
      <c r="BF35" s="76"/>
      <c r="BG35" s="76"/>
      <c r="BH35" s="77" t="str">
        <f t="shared" si="32"/>
        <v/>
      </c>
      <c r="BI35" s="77" t="str">
        <f t="shared" si="32"/>
        <v/>
      </c>
      <c r="BJ35" s="77" t="str">
        <f t="shared" si="32"/>
        <v/>
      </c>
      <c r="BK35" s="77" t="str">
        <f t="shared" si="32"/>
        <v/>
      </c>
      <c r="BL35" s="77" t="str">
        <f t="shared" si="32"/>
        <v/>
      </c>
      <c r="BM35" s="77" t="str">
        <f t="shared" si="32"/>
        <v/>
      </c>
      <c r="BN35" s="77" t="str">
        <f t="shared" si="32"/>
        <v/>
      </c>
      <c r="BO35" s="77" t="str">
        <f t="shared" si="32"/>
        <v/>
      </c>
      <c r="BP35" s="77" t="str">
        <f t="shared" si="32"/>
        <v/>
      </c>
      <c r="BQ35" s="77" t="str">
        <f t="shared" si="32"/>
        <v/>
      </c>
      <c r="BR35" s="77" t="str">
        <f t="shared" si="32"/>
        <v/>
      </c>
      <c r="BS35" s="77" t="str">
        <f t="shared" si="32"/>
        <v/>
      </c>
      <c r="BT35" s="77" t="str">
        <f t="shared" si="32"/>
        <v/>
      </c>
      <c r="BU35" s="77" t="str">
        <f t="shared" si="32"/>
        <v/>
      </c>
      <c r="BV35" s="77" t="str">
        <f t="shared" si="32"/>
        <v/>
      </c>
      <c r="BW35" s="77" t="str">
        <f t="shared" si="31"/>
        <v/>
      </c>
      <c r="BX35" s="77" t="str">
        <f t="shared" si="30"/>
        <v/>
      </c>
      <c r="BY35" s="77" t="str">
        <f t="shared" si="30"/>
        <v/>
      </c>
      <c r="BZ35" s="77" t="str">
        <f t="shared" si="30"/>
        <v/>
      </c>
      <c r="CA35" s="77" t="str">
        <f t="shared" si="30"/>
        <v/>
      </c>
      <c r="CB35" s="78"/>
      <c r="CC35" s="79"/>
      <c r="CD35" s="79"/>
      <c r="CE35" s="79"/>
      <c r="CF35" s="76"/>
      <c r="CG35" s="76"/>
      <c r="CH35" s="79"/>
      <c r="CI35" s="80"/>
      <c r="CJ35" s="80"/>
      <c r="CK35" s="81"/>
      <c r="CL35" s="81"/>
      <c r="CM35" s="73"/>
      <c r="CN35" s="73"/>
      <c r="CO35" s="73"/>
      <c r="CP35" s="73"/>
      <c r="CQ35" s="73"/>
      <c r="CR35" s="73"/>
      <c r="CS35" s="73"/>
      <c r="CT35" s="79"/>
      <c r="CU35" s="79"/>
      <c r="CV35" s="79"/>
      <c r="CW35" s="79"/>
      <c r="CX35" s="79"/>
      <c r="CY35" s="79"/>
      <c r="CZ35" s="79"/>
    </row>
    <row r="36" spans="1:104" s="35" customFormat="1" ht="24" customHeight="1" x14ac:dyDescent="0.25">
      <c r="A36" s="65"/>
      <c r="B36" s="66"/>
      <c r="C36" s="66"/>
      <c r="D36" s="67"/>
      <c r="E36" s="67"/>
      <c r="F36" s="67"/>
      <c r="G36" s="67"/>
      <c r="H36" s="67"/>
      <c r="I36" s="67"/>
      <c r="J36" s="67"/>
      <c r="K36" s="67"/>
      <c r="L36" s="67"/>
      <c r="M36" s="67"/>
      <c r="N36" s="67"/>
      <c r="O36" s="67"/>
      <c r="P36" s="67"/>
      <c r="Q36" s="67"/>
      <c r="R36" s="67"/>
      <c r="S36" s="67"/>
      <c r="T36" s="67"/>
      <c r="U36" s="67"/>
      <c r="V36" s="67"/>
      <c r="W36" s="67"/>
      <c r="X36" s="68"/>
      <c r="Y36" s="69"/>
      <c r="Z36" s="70"/>
      <c r="AA36" s="71"/>
      <c r="AB36" s="72"/>
      <c r="AC36" s="70"/>
      <c r="AD36" s="67"/>
      <c r="AE36" s="34"/>
      <c r="AF36" s="75"/>
      <c r="AG36" s="76"/>
      <c r="AH36" s="76"/>
      <c r="AI36" s="76"/>
      <c r="AJ36" s="76"/>
      <c r="AK36" s="76"/>
      <c r="AL36" s="76"/>
      <c r="AM36" s="76"/>
      <c r="AN36" s="76"/>
      <c r="AO36" s="76"/>
      <c r="AP36" s="76"/>
      <c r="AQ36" s="76"/>
      <c r="AR36" s="76"/>
      <c r="AS36" s="76"/>
      <c r="AT36" s="76"/>
      <c r="AU36" s="76"/>
      <c r="AV36" s="76"/>
      <c r="AW36" s="76"/>
      <c r="AX36" s="76" t="str">
        <f t="shared" si="28"/>
        <v/>
      </c>
      <c r="AY36" s="76" t="str">
        <f t="shared" si="28"/>
        <v/>
      </c>
      <c r="AZ36" s="76" t="str">
        <f t="shared" si="28"/>
        <v/>
      </c>
      <c r="BA36" s="76"/>
      <c r="BB36" s="76"/>
      <c r="BC36" s="76"/>
      <c r="BD36" s="76"/>
      <c r="BE36" s="76"/>
      <c r="BF36" s="76"/>
      <c r="BG36" s="76"/>
      <c r="BH36" s="77" t="str">
        <f t="shared" si="32"/>
        <v/>
      </c>
      <c r="BI36" s="77" t="str">
        <f t="shared" si="32"/>
        <v/>
      </c>
      <c r="BJ36" s="77" t="str">
        <f t="shared" si="32"/>
        <v/>
      </c>
      <c r="BK36" s="77" t="str">
        <f t="shared" si="32"/>
        <v/>
      </c>
      <c r="BL36" s="77" t="str">
        <f t="shared" si="32"/>
        <v/>
      </c>
      <c r="BM36" s="77" t="str">
        <f t="shared" si="32"/>
        <v/>
      </c>
      <c r="BN36" s="77" t="str">
        <f t="shared" si="32"/>
        <v/>
      </c>
      <c r="BO36" s="77" t="str">
        <f t="shared" si="32"/>
        <v/>
      </c>
      <c r="BP36" s="77" t="str">
        <f t="shared" si="32"/>
        <v/>
      </c>
      <c r="BQ36" s="77" t="str">
        <f t="shared" si="32"/>
        <v/>
      </c>
      <c r="BR36" s="77" t="str">
        <f t="shared" si="32"/>
        <v/>
      </c>
      <c r="BS36" s="77" t="str">
        <f t="shared" si="32"/>
        <v/>
      </c>
      <c r="BT36" s="77" t="str">
        <f t="shared" si="32"/>
        <v/>
      </c>
      <c r="BU36" s="77" t="str">
        <f t="shared" si="32"/>
        <v/>
      </c>
      <c r="BV36" s="77" t="str">
        <f t="shared" si="32"/>
        <v/>
      </c>
      <c r="BW36" s="77" t="str">
        <f t="shared" si="31"/>
        <v/>
      </c>
      <c r="BX36" s="77" t="str">
        <f t="shared" si="30"/>
        <v/>
      </c>
      <c r="BY36" s="77" t="str">
        <f t="shared" si="30"/>
        <v/>
      </c>
      <c r="BZ36" s="77" t="str">
        <f t="shared" si="30"/>
        <v/>
      </c>
      <c r="CA36" s="77" t="str">
        <f t="shared" si="30"/>
        <v/>
      </c>
      <c r="CB36" s="78"/>
      <c r="CC36" s="79"/>
      <c r="CD36" s="79"/>
      <c r="CE36" s="79"/>
      <c r="CF36" s="76"/>
      <c r="CG36" s="76"/>
      <c r="CH36" s="79"/>
      <c r="CI36" s="80"/>
      <c r="CJ36" s="80"/>
      <c r="CK36" s="81"/>
      <c r="CL36" s="81"/>
      <c r="CM36" s="73"/>
      <c r="CN36" s="73"/>
      <c r="CO36" s="73"/>
      <c r="CP36" s="73"/>
      <c r="CQ36" s="73"/>
      <c r="CR36" s="73"/>
      <c r="CS36" s="73"/>
      <c r="CT36" s="79"/>
      <c r="CU36" s="79"/>
      <c r="CV36" s="79"/>
      <c r="CW36" s="79"/>
      <c r="CX36" s="79"/>
      <c r="CY36" s="79"/>
      <c r="CZ36" s="79"/>
    </row>
    <row r="37" spans="1:104" s="35" customFormat="1" ht="24" customHeight="1" x14ac:dyDescent="0.25">
      <c r="A37" s="65"/>
      <c r="B37" s="66"/>
      <c r="C37" s="66"/>
      <c r="D37" s="67"/>
      <c r="E37" s="67"/>
      <c r="F37" s="67"/>
      <c r="G37" s="67"/>
      <c r="H37" s="67"/>
      <c r="I37" s="67"/>
      <c r="J37" s="67"/>
      <c r="K37" s="67"/>
      <c r="L37" s="67"/>
      <c r="M37" s="67"/>
      <c r="N37" s="67"/>
      <c r="O37" s="67"/>
      <c r="P37" s="67"/>
      <c r="Q37" s="67"/>
      <c r="R37" s="67"/>
      <c r="S37" s="67"/>
      <c r="T37" s="67"/>
      <c r="U37" s="67"/>
      <c r="V37" s="67"/>
      <c r="W37" s="67"/>
      <c r="X37" s="68"/>
      <c r="Y37" s="69"/>
      <c r="Z37" s="70"/>
      <c r="AA37" s="71"/>
      <c r="AB37" s="72"/>
      <c r="AC37" s="70"/>
      <c r="AD37" s="67"/>
      <c r="AE37" s="34"/>
      <c r="AF37" s="75"/>
      <c r="AG37" s="76"/>
      <c r="AH37" s="76"/>
      <c r="AI37" s="76"/>
      <c r="AJ37" s="76"/>
      <c r="AK37" s="76"/>
      <c r="AL37" s="76"/>
      <c r="AM37" s="76"/>
      <c r="AN37" s="76"/>
      <c r="AO37" s="76"/>
      <c r="AP37" s="76"/>
      <c r="AQ37" s="76"/>
      <c r="AR37" s="76"/>
      <c r="AS37" s="76"/>
      <c r="AT37" s="76"/>
      <c r="AU37" s="76"/>
      <c r="AV37" s="76"/>
      <c r="AW37" s="76"/>
      <c r="AX37" s="76" t="str">
        <f t="shared" si="28"/>
        <v/>
      </c>
      <c r="AY37" s="76" t="str">
        <f t="shared" si="28"/>
        <v/>
      </c>
      <c r="AZ37" s="76" t="str">
        <f t="shared" si="28"/>
        <v/>
      </c>
      <c r="BA37" s="76"/>
      <c r="BB37" s="76"/>
      <c r="BC37" s="76"/>
      <c r="BD37" s="76"/>
      <c r="BE37" s="76"/>
      <c r="BF37" s="76"/>
      <c r="BG37" s="76"/>
      <c r="BH37" s="77" t="str">
        <f t="shared" si="32"/>
        <v/>
      </c>
      <c r="BI37" s="77" t="str">
        <f t="shared" si="32"/>
        <v/>
      </c>
      <c r="BJ37" s="77" t="str">
        <f t="shared" si="32"/>
        <v/>
      </c>
      <c r="BK37" s="77" t="str">
        <f t="shared" si="32"/>
        <v/>
      </c>
      <c r="BL37" s="77" t="str">
        <f t="shared" si="32"/>
        <v/>
      </c>
      <c r="BM37" s="77" t="str">
        <f t="shared" si="32"/>
        <v/>
      </c>
      <c r="BN37" s="77" t="str">
        <f t="shared" si="32"/>
        <v/>
      </c>
      <c r="BO37" s="77" t="str">
        <f t="shared" si="32"/>
        <v/>
      </c>
      <c r="BP37" s="77" t="str">
        <f t="shared" si="32"/>
        <v/>
      </c>
      <c r="BQ37" s="77" t="str">
        <f t="shared" si="32"/>
        <v/>
      </c>
      <c r="BR37" s="77" t="str">
        <f t="shared" si="32"/>
        <v/>
      </c>
      <c r="BS37" s="77" t="str">
        <f t="shared" si="32"/>
        <v/>
      </c>
      <c r="BT37" s="77" t="str">
        <f t="shared" si="32"/>
        <v/>
      </c>
      <c r="BU37" s="77" t="str">
        <f t="shared" si="32"/>
        <v/>
      </c>
      <c r="BV37" s="77" t="str">
        <f t="shared" si="32"/>
        <v/>
      </c>
      <c r="BW37" s="77" t="str">
        <f t="shared" si="31"/>
        <v/>
      </c>
      <c r="BX37" s="77" t="str">
        <f t="shared" si="30"/>
        <v/>
      </c>
      <c r="BY37" s="77" t="str">
        <f t="shared" si="30"/>
        <v/>
      </c>
      <c r="BZ37" s="77" t="str">
        <f t="shared" si="30"/>
        <v/>
      </c>
      <c r="CA37" s="77" t="str">
        <f t="shared" si="30"/>
        <v/>
      </c>
      <c r="CB37" s="78"/>
      <c r="CC37" s="79"/>
      <c r="CD37" s="79"/>
      <c r="CE37" s="79"/>
      <c r="CF37" s="76"/>
      <c r="CG37" s="76"/>
      <c r="CH37" s="79"/>
      <c r="CI37" s="80"/>
      <c r="CJ37" s="80"/>
      <c r="CK37" s="81"/>
      <c r="CL37" s="81"/>
      <c r="CM37" s="73"/>
      <c r="CN37" s="73"/>
      <c r="CO37" s="73"/>
      <c r="CP37" s="73"/>
      <c r="CQ37" s="73"/>
      <c r="CR37" s="73"/>
      <c r="CS37" s="73"/>
      <c r="CT37" s="79"/>
      <c r="CU37" s="79"/>
      <c r="CV37" s="79"/>
      <c r="CW37" s="79"/>
      <c r="CX37" s="79"/>
      <c r="CY37" s="79"/>
      <c r="CZ37" s="79"/>
    </row>
    <row r="38" spans="1:104" s="35" customFormat="1" ht="24" customHeight="1" x14ac:dyDescent="0.25">
      <c r="A38" s="65"/>
      <c r="B38" s="66"/>
      <c r="C38" s="66"/>
      <c r="D38" s="67"/>
      <c r="E38" s="67"/>
      <c r="F38" s="67"/>
      <c r="G38" s="67"/>
      <c r="H38" s="67"/>
      <c r="I38" s="67"/>
      <c r="J38" s="67"/>
      <c r="K38" s="67"/>
      <c r="L38" s="67"/>
      <c r="M38" s="67"/>
      <c r="N38" s="67"/>
      <c r="O38" s="67"/>
      <c r="P38" s="67"/>
      <c r="Q38" s="67"/>
      <c r="R38" s="67"/>
      <c r="S38" s="67"/>
      <c r="T38" s="67"/>
      <c r="U38" s="67"/>
      <c r="V38" s="67"/>
      <c r="W38" s="67"/>
      <c r="X38" s="68"/>
      <c r="Y38" s="69"/>
      <c r="Z38" s="70"/>
      <c r="AA38" s="71"/>
      <c r="AB38" s="72"/>
      <c r="AC38" s="70"/>
      <c r="AD38" s="67"/>
      <c r="AE38" s="34"/>
      <c r="AF38" s="73"/>
      <c r="AG38" s="76"/>
      <c r="AH38" s="76"/>
      <c r="AI38" s="76"/>
      <c r="AJ38" s="76"/>
      <c r="AK38" s="76"/>
      <c r="AL38" s="76"/>
      <c r="AM38" s="76"/>
      <c r="AN38" s="76"/>
      <c r="AO38" s="76"/>
      <c r="AP38" s="76"/>
      <c r="AQ38" s="76"/>
      <c r="AR38" s="76"/>
      <c r="AS38" s="76"/>
      <c r="AT38" s="76"/>
      <c r="AU38" s="76"/>
      <c r="AV38" s="76"/>
      <c r="AW38" s="76"/>
      <c r="AX38" s="76" t="str">
        <f t="shared" si="28"/>
        <v/>
      </c>
      <c r="AY38" s="76" t="str">
        <f t="shared" si="28"/>
        <v/>
      </c>
      <c r="AZ38" s="76" t="str">
        <f t="shared" si="28"/>
        <v/>
      </c>
      <c r="BA38" s="76"/>
      <c r="BB38" s="76"/>
      <c r="BC38" s="76"/>
      <c r="BD38" s="76"/>
      <c r="BE38" s="76"/>
      <c r="BF38" s="76"/>
      <c r="BG38" s="76"/>
      <c r="BH38" s="77" t="str">
        <f t="shared" si="32"/>
        <v/>
      </c>
      <c r="BI38" s="77" t="str">
        <f t="shared" si="32"/>
        <v/>
      </c>
      <c r="BJ38" s="77" t="str">
        <f t="shared" si="32"/>
        <v/>
      </c>
      <c r="BK38" s="77" t="str">
        <f t="shared" si="32"/>
        <v/>
      </c>
      <c r="BL38" s="77" t="str">
        <f t="shared" si="32"/>
        <v/>
      </c>
      <c r="BM38" s="77" t="str">
        <f t="shared" si="32"/>
        <v/>
      </c>
      <c r="BN38" s="77" t="str">
        <f t="shared" si="32"/>
        <v/>
      </c>
      <c r="BO38" s="77" t="str">
        <f t="shared" si="32"/>
        <v/>
      </c>
      <c r="BP38" s="77" t="str">
        <f t="shared" si="32"/>
        <v/>
      </c>
      <c r="BQ38" s="77" t="str">
        <f t="shared" si="32"/>
        <v/>
      </c>
      <c r="BR38" s="77" t="str">
        <f t="shared" si="32"/>
        <v/>
      </c>
      <c r="BS38" s="77" t="str">
        <f t="shared" si="32"/>
        <v/>
      </c>
      <c r="BT38" s="77" t="str">
        <f t="shared" si="32"/>
        <v/>
      </c>
      <c r="BU38" s="77" t="str">
        <f t="shared" si="32"/>
        <v/>
      </c>
      <c r="BV38" s="77" t="str">
        <f t="shared" si="32"/>
        <v/>
      </c>
      <c r="BW38" s="77" t="str">
        <f t="shared" si="31"/>
        <v/>
      </c>
      <c r="BX38" s="77" t="str">
        <f t="shared" si="30"/>
        <v/>
      </c>
      <c r="BY38" s="77" t="str">
        <f t="shared" si="30"/>
        <v/>
      </c>
      <c r="BZ38" s="77" t="str">
        <f t="shared" si="30"/>
        <v/>
      </c>
      <c r="CA38" s="77" t="str">
        <f t="shared" si="30"/>
        <v/>
      </c>
      <c r="CB38" s="78"/>
      <c r="CC38" s="79"/>
      <c r="CD38" s="79"/>
      <c r="CE38" s="79"/>
      <c r="CF38" s="76"/>
      <c r="CG38" s="76"/>
      <c r="CH38" s="79"/>
      <c r="CI38" s="80"/>
      <c r="CJ38" s="80"/>
      <c r="CK38" s="81"/>
      <c r="CL38" s="81"/>
      <c r="CM38" s="73"/>
      <c r="CN38" s="73"/>
      <c r="CO38" s="73"/>
      <c r="CP38" s="73"/>
      <c r="CQ38" s="73"/>
      <c r="CR38" s="73"/>
      <c r="CS38" s="73"/>
      <c r="CT38" s="79"/>
      <c r="CU38" s="79"/>
      <c r="CV38" s="79"/>
      <c r="CW38" s="79"/>
      <c r="CX38" s="79"/>
      <c r="CY38" s="79"/>
      <c r="CZ38" s="79"/>
    </row>
    <row r="39" spans="1:104" s="35" customFormat="1" ht="24" customHeight="1" x14ac:dyDescent="0.25">
      <c r="A39" s="65"/>
      <c r="B39" s="66"/>
      <c r="C39" s="73"/>
      <c r="D39" s="67"/>
      <c r="E39" s="67"/>
      <c r="F39" s="67"/>
      <c r="G39" s="67"/>
      <c r="H39" s="67"/>
      <c r="I39" s="67"/>
      <c r="J39" s="67"/>
      <c r="K39" s="67"/>
      <c r="L39" s="67"/>
      <c r="M39" s="67"/>
      <c r="N39" s="67"/>
      <c r="O39" s="67"/>
      <c r="P39" s="67"/>
      <c r="Q39" s="67"/>
      <c r="R39" s="67"/>
      <c r="S39" s="67"/>
      <c r="T39" s="67"/>
      <c r="U39" s="67"/>
      <c r="V39" s="67"/>
      <c r="W39" s="67"/>
      <c r="X39" s="73"/>
      <c r="Y39" s="73"/>
      <c r="Z39" s="73"/>
      <c r="AA39" s="73"/>
      <c r="AB39" s="73"/>
      <c r="AC39" s="73"/>
      <c r="AD39" s="73"/>
      <c r="AE39" s="21"/>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c r="BE39" s="73"/>
      <c r="BF39" s="73"/>
      <c r="BG39" s="73"/>
      <c r="BH39" s="73"/>
      <c r="BI39" s="73"/>
      <c r="BJ39" s="73"/>
      <c r="BK39" s="73"/>
      <c r="BL39" s="73"/>
      <c r="BM39" s="73"/>
      <c r="BN39" s="73"/>
      <c r="BO39" s="73"/>
      <c r="BP39" s="73"/>
      <c r="BQ39" s="73"/>
      <c r="BR39" s="73"/>
      <c r="BS39" s="73"/>
      <c r="BT39" s="73"/>
      <c r="BU39" s="73"/>
      <c r="BV39" s="73"/>
      <c r="BW39" s="73"/>
      <c r="BX39" s="73"/>
      <c r="BY39" s="73"/>
      <c r="BZ39" s="73"/>
      <c r="CA39" s="73"/>
      <c r="CB39" s="73"/>
      <c r="CC39" s="73"/>
      <c r="CD39" s="73"/>
      <c r="CE39" s="73"/>
      <c r="CF39" s="73"/>
      <c r="CG39" s="73"/>
      <c r="CH39" s="79"/>
      <c r="CI39" s="80"/>
      <c r="CJ39" s="80"/>
      <c r="CK39" s="81"/>
      <c r="CL39" s="81"/>
      <c r="CM39" s="73"/>
      <c r="CN39" s="73"/>
      <c r="CO39" s="73"/>
      <c r="CP39" s="73"/>
      <c r="CQ39" s="73"/>
      <c r="CR39" s="73"/>
      <c r="CS39" s="73"/>
      <c r="CT39" s="79"/>
      <c r="CU39" s="79"/>
      <c r="CV39" s="79"/>
      <c r="CW39" s="79"/>
      <c r="CX39" s="79"/>
      <c r="CY39" s="79"/>
      <c r="CZ39" s="79"/>
    </row>
    <row r="40" spans="1:104" s="35" customFormat="1" ht="24" customHeight="1" x14ac:dyDescent="0.4">
      <c r="A40" s="65"/>
      <c r="B40" s="73"/>
      <c r="C40" s="66"/>
      <c r="D40" s="67"/>
      <c r="E40" s="67"/>
      <c r="F40" s="67"/>
      <c r="G40" s="67"/>
      <c r="H40" s="67"/>
      <c r="I40" s="67"/>
      <c r="J40" s="67"/>
      <c r="K40" s="67"/>
      <c r="L40" s="67"/>
      <c r="M40" s="67"/>
      <c r="N40" s="67"/>
      <c r="O40" s="67"/>
      <c r="P40" s="67"/>
      <c r="Q40" s="67"/>
      <c r="R40" s="67"/>
      <c r="S40" s="67"/>
      <c r="T40" s="67"/>
      <c r="U40" s="67"/>
      <c r="V40" s="67"/>
      <c r="W40" s="67"/>
      <c r="X40" s="73"/>
      <c r="Y40" s="73"/>
      <c r="Z40" s="73"/>
      <c r="AA40" s="73"/>
      <c r="AB40" s="73"/>
      <c r="AC40" s="74"/>
      <c r="AD40" s="73"/>
      <c r="AE40" s="21"/>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c r="BE40" s="73"/>
      <c r="BF40" s="73"/>
      <c r="BG40" s="73"/>
      <c r="BH40" s="73"/>
      <c r="BI40" s="73"/>
      <c r="BJ40" s="73"/>
      <c r="BK40" s="73"/>
      <c r="BL40" s="73"/>
      <c r="BM40" s="73"/>
      <c r="BN40" s="73"/>
      <c r="BO40" s="73"/>
      <c r="BP40" s="73"/>
      <c r="BQ40" s="73"/>
      <c r="BR40" s="73"/>
      <c r="BS40" s="73"/>
      <c r="BT40" s="73"/>
      <c r="BU40" s="73"/>
      <c r="BV40" s="73"/>
      <c r="BW40" s="73"/>
      <c r="BX40" s="73"/>
      <c r="BY40" s="73"/>
      <c r="BZ40" s="73"/>
      <c r="CA40" s="73"/>
      <c r="CB40" s="73"/>
      <c r="CC40" s="73"/>
      <c r="CD40" s="73"/>
      <c r="CE40" s="73"/>
      <c r="CF40" s="73"/>
      <c r="CG40" s="73"/>
      <c r="CH40" s="73"/>
      <c r="CI40" s="80"/>
      <c r="CJ40" s="80"/>
      <c r="CK40" s="81"/>
      <c r="CL40" s="81"/>
      <c r="CM40" s="79"/>
      <c r="CN40" s="79"/>
      <c r="CO40" s="79"/>
      <c r="CP40" s="79"/>
      <c r="CQ40" s="79"/>
      <c r="CR40" s="79"/>
      <c r="CS40" s="79"/>
      <c r="CT40" s="79"/>
      <c r="CU40" s="79"/>
      <c r="CV40" s="79"/>
      <c r="CW40" s="79"/>
      <c r="CX40" s="79"/>
      <c r="CY40" s="79"/>
      <c r="CZ40" s="79"/>
    </row>
    <row r="41" spans="1:104" s="35" customFormat="1" ht="24" customHeight="1" x14ac:dyDescent="0.25">
      <c r="A41" s="73"/>
      <c r="B41" s="66"/>
      <c r="C41" s="73"/>
      <c r="D41" s="73"/>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21"/>
      <c r="AF41" s="21"/>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c r="BE41" s="73"/>
      <c r="BF41" s="73"/>
      <c r="BG41" s="73"/>
      <c r="BH41" s="73"/>
      <c r="BI41" s="73"/>
      <c r="BJ41" s="73"/>
      <c r="BK41" s="73"/>
      <c r="BL41" s="73"/>
      <c r="BM41" s="73"/>
      <c r="BN41" s="73"/>
      <c r="BO41" s="73"/>
      <c r="BP41" s="73"/>
      <c r="BQ41" s="73"/>
      <c r="BR41" s="73"/>
      <c r="BS41" s="73"/>
      <c r="BT41" s="73"/>
      <c r="BU41" s="73"/>
      <c r="BV41" s="73"/>
      <c r="BW41" s="73"/>
      <c r="BX41" s="73"/>
      <c r="BY41" s="73"/>
      <c r="BZ41" s="73"/>
      <c r="CA41" s="73"/>
      <c r="CB41" s="73"/>
      <c r="CC41" s="73"/>
      <c r="CD41" s="73"/>
      <c r="CE41" s="73"/>
      <c r="CF41" s="73"/>
      <c r="CG41" s="73"/>
      <c r="CH41" s="73"/>
      <c r="CI41" s="73"/>
      <c r="CJ41" s="73"/>
      <c r="CK41" s="73"/>
      <c r="CL41" s="73"/>
      <c r="CM41" s="73"/>
      <c r="CN41" s="73"/>
      <c r="CO41" s="73"/>
      <c r="CP41" s="73"/>
      <c r="CQ41" s="73"/>
      <c r="CR41" s="73"/>
      <c r="CS41" s="73"/>
      <c r="CT41" s="79"/>
      <c r="CU41" s="79"/>
      <c r="CV41" s="79"/>
      <c r="CW41" s="79"/>
      <c r="CX41" s="79"/>
      <c r="CY41" s="79"/>
      <c r="CZ41" s="79"/>
    </row>
    <row r="42" spans="1:104" s="21" customFormat="1" x14ac:dyDescent="0.25">
      <c r="B42" s="73"/>
      <c r="CH42" s="73"/>
      <c r="CI42" s="73"/>
      <c r="CJ42" s="73"/>
      <c r="CK42" s="73"/>
      <c r="CL42" s="73"/>
      <c r="CM42" s="73"/>
      <c r="CN42" s="73"/>
      <c r="CO42" s="73"/>
      <c r="CP42" s="73"/>
      <c r="CQ42" s="73"/>
      <c r="CR42" s="73"/>
      <c r="CS42" s="73"/>
      <c r="CT42" s="73"/>
      <c r="CU42" s="73"/>
      <c r="CV42" s="73"/>
      <c r="CW42" s="73"/>
      <c r="CX42" s="73"/>
      <c r="CY42" s="73"/>
      <c r="CZ42" s="73"/>
    </row>
    <row r="43" spans="1:104" s="21" customFormat="1" x14ac:dyDescent="0.25">
      <c r="CI43" s="73"/>
      <c r="CJ43" s="73"/>
      <c r="CK43" s="73"/>
      <c r="CL43" s="73"/>
      <c r="CM43" s="73"/>
      <c r="CN43" s="73"/>
      <c r="CO43" s="73"/>
      <c r="CP43" s="73"/>
      <c r="CQ43" s="73"/>
      <c r="CR43" s="73"/>
      <c r="CS43" s="73"/>
      <c r="CT43" s="73"/>
      <c r="CU43" s="73"/>
      <c r="CV43" s="73"/>
      <c r="CW43" s="73"/>
      <c r="CX43" s="73"/>
      <c r="CY43" s="73"/>
      <c r="CZ43" s="73"/>
    </row>
    <row r="44" spans="1:104" s="21" customFormat="1" x14ac:dyDescent="0.25"/>
    <row r="45" spans="1:104" s="21" customFormat="1" x14ac:dyDescent="0.25"/>
    <row r="46" spans="1:104" s="21" customFormat="1" x14ac:dyDescent="0.25"/>
    <row r="47" spans="1:104" s="21" customFormat="1" x14ac:dyDescent="0.25"/>
    <row r="48" spans="1:104" s="21" customFormat="1" x14ac:dyDescent="0.25"/>
    <row r="49" s="21" customFormat="1" x14ac:dyDescent="0.25"/>
    <row r="50" s="21" customFormat="1" x14ac:dyDescent="0.25"/>
    <row r="51" s="21" customFormat="1" x14ac:dyDescent="0.25"/>
    <row r="52" s="21" customFormat="1" x14ac:dyDescent="0.25"/>
    <row r="53" s="21" customFormat="1" x14ac:dyDescent="0.25"/>
    <row r="54" s="21" customFormat="1" x14ac:dyDescent="0.25"/>
    <row r="55" s="21" customFormat="1" x14ac:dyDescent="0.25"/>
    <row r="56" s="21" customFormat="1" x14ac:dyDescent="0.25"/>
    <row r="57" s="21" customFormat="1" x14ac:dyDescent="0.25"/>
    <row r="58" s="21" customFormat="1" x14ac:dyDescent="0.25"/>
    <row r="59" s="21" customFormat="1" x14ac:dyDescent="0.25"/>
    <row r="60" s="21" customFormat="1" x14ac:dyDescent="0.25"/>
    <row r="61" s="21" customFormat="1" x14ac:dyDescent="0.25"/>
    <row r="62" s="21" customFormat="1" x14ac:dyDescent="0.25"/>
    <row r="63" s="21" customFormat="1" x14ac:dyDescent="0.25"/>
    <row r="64" s="21" customFormat="1" x14ac:dyDescent="0.25"/>
    <row r="65" spans="1:97" s="21" customFormat="1" x14ac:dyDescent="0.25">
      <c r="AF65"/>
    </row>
    <row r="66" spans="1:97" s="21" customFormat="1" x14ac:dyDescent="0.25">
      <c r="A66"/>
      <c r="C66"/>
      <c r="D66"/>
      <c r="E66"/>
      <c r="F66"/>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row>
    <row r="67" spans="1:97" s="21" customFormat="1" x14ac:dyDescent="0.25">
      <c r="A67"/>
      <c r="B67"/>
      <c r="C67"/>
      <c r="D67"/>
      <c r="E67"/>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row>
    <row r="68" spans="1:97" s="21" customFormat="1" x14ac:dyDescent="0.25">
      <c r="A68"/>
      <c r="B68"/>
      <c r="C68"/>
      <c r="D68"/>
      <c r="E68"/>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row>
  </sheetData>
  <mergeCells count="10">
    <mergeCell ref="A3:B3"/>
    <mergeCell ref="X3:Y3"/>
    <mergeCell ref="AA3:AB3"/>
    <mergeCell ref="A1:B2"/>
    <mergeCell ref="D1:W1"/>
    <mergeCell ref="X1:Z1"/>
    <mergeCell ref="AA1:AC1"/>
    <mergeCell ref="D2:W2"/>
    <mergeCell ref="X2:Y2"/>
    <mergeCell ref="AA2:AB2"/>
  </mergeCells>
  <conditionalFormatting sqref="AC5:AC38 Z5:Z38">
    <cfRule type="expression" dxfId="11" priority="3">
      <formula>ABS(Z5)&gt;=0.05</formula>
    </cfRule>
  </conditionalFormatting>
  <conditionalFormatting sqref="AA5:AA38">
    <cfRule type="expression" dxfId="10" priority="2">
      <formula>OR(ABS($AA5+$AB5)&gt;$AA$3,ABS($AA5-$AB5)&gt;$AA$3)</formula>
    </cfRule>
  </conditionalFormatting>
  <conditionalFormatting sqref="X5:X38">
    <cfRule type="expression" dxfId="9" priority="1">
      <formula>OR(ABS($X5+$Y5)&gt;$X$3,ABS($X5-$Y5)&gt;$X$3)</formula>
    </cfRule>
  </conditionalFormatting>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DB68"/>
  <sheetViews>
    <sheetView zoomScale="90" zoomScaleNormal="90" workbookViewId="0">
      <selection activeCell="W12" sqref="W12"/>
    </sheetView>
  </sheetViews>
  <sheetFormatPr baseColWidth="10" defaultRowHeight="15" x14ac:dyDescent="0.25"/>
  <cols>
    <col min="1" max="1" width="13.28515625" customWidth="1"/>
    <col min="2" max="2" width="20.7109375" customWidth="1"/>
    <col min="3" max="3" width="8.28515625" customWidth="1"/>
    <col min="4" max="4" width="7.85546875" customWidth="1"/>
    <col min="5" max="7" width="7.28515625" customWidth="1"/>
    <col min="8" max="8" width="8.5703125" customWidth="1"/>
    <col min="9" max="25" width="7.28515625" customWidth="1"/>
    <col min="26" max="26" width="8.42578125" customWidth="1"/>
    <col min="27" max="27" width="6.28515625" customWidth="1"/>
    <col min="28" max="28" width="8.7109375" customWidth="1"/>
    <col min="29" max="29" width="6.28515625" customWidth="1"/>
    <col min="30" max="30" width="7.7109375" customWidth="1"/>
    <col min="31" max="31" width="8.7109375" customWidth="1"/>
    <col min="32" max="32" width="7.140625" hidden="1" customWidth="1"/>
    <col min="33" max="33" width="6.7109375" hidden="1" customWidth="1"/>
    <col min="34" max="34" width="7.5703125" customWidth="1"/>
    <col min="35" max="35" width="8.28515625" customWidth="1"/>
    <col min="36" max="38" width="6.5703125" customWidth="1"/>
    <col min="39" max="39" width="8.5703125" customWidth="1"/>
    <col min="40" max="40" width="6.5703125" customWidth="1"/>
    <col min="41" max="41" width="8.85546875" customWidth="1"/>
    <col min="42" max="42" width="8" customWidth="1"/>
    <col min="43" max="43" width="6.7109375" customWidth="1"/>
    <col min="44" max="44" width="8" customWidth="1"/>
    <col min="45" max="45" width="6.5703125" customWidth="1"/>
    <col min="46" max="46" width="9.140625" customWidth="1"/>
    <col min="47" max="47" width="7.85546875" customWidth="1"/>
    <col min="48" max="61" width="6.5703125" customWidth="1"/>
    <col min="62" max="62" width="9.5703125" customWidth="1"/>
    <col min="63" max="63" width="9.85546875" customWidth="1"/>
    <col min="64" max="64" width="6.42578125" customWidth="1"/>
    <col min="65" max="65" width="9" customWidth="1"/>
    <col min="66" max="66" width="11.140625" customWidth="1"/>
    <col min="67" max="67" width="9" customWidth="1"/>
    <col min="68" max="82" width="6.42578125" customWidth="1"/>
    <col min="83" max="83" width="6.85546875" customWidth="1"/>
    <col min="84" max="84" width="7.7109375" customWidth="1"/>
    <col min="85" max="85" width="8.5703125" customWidth="1"/>
    <col min="86" max="87" width="6.5703125" customWidth="1"/>
    <col min="88" max="88" width="6" customWidth="1"/>
    <col min="89" max="90" width="6.85546875" customWidth="1"/>
    <col min="91" max="91" width="5.42578125" customWidth="1"/>
    <col min="92" max="92" width="5.7109375" customWidth="1"/>
    <col min="93" max="100" width="4" customWidth="1"/>
  </cols>
  <sheetData>
    <row r="1" spans="1:99" ht="16.5" customHeight="1" x14ac:dyDescent="0.3">
      <c r="A1" s="176" t="s">
        <v>95</v>
      </c>
      <c r="B1" s="176"/>
      <c r="C1" s="158"/>
      <c r="D1" s="178" t="s">
        <v>9</v>
      </c>
      <c r="E1" s="178"/>
      <c r="F1" s="178"/>
      <c r="G1" s="178"/>
      <c r="H1" s="178"/>
      <c r="I1" s="178"/>
      <c r="J1" s="178"/>
      <c r="K1" s="178"/>
      <c r="L1" s="178"/>
      <c r="M1" s="178"/>
      <c r="N1" s="178"/>
      <c r="O1" s="178"/>
      <c r="P1" s="178"/>
      <c r="Q1" s="178"/>
      <c r="R1" s="178"/>
      <c r="S1" s="178"/>
      <c r="T1" s="178"/>
      <c r="U1" s="178"/>
      <c r="V1" s="178"/>
      <c r="W1" s="178"/>
      <c r="X1" s="178"/>
      <c r="Y1" s="178"/>
      <c r="Z1" s="179" t="s">
        <v>3</v>
      </c>
      <c r="AA1" s="180"/>
      <c r="AB1" s="180"/>
      <c r="AC1" s="181" t="s">
        <v>4</v>
      </c>
      <c r="AD1" s="181"/>
      <c r="AE1" s="181"/>
      <c r="AF1" s="10"/>
      <c r="AI1" s="11"/>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CH1" s="8"/>
      <c r="CI1" s="8"/>
      <c r="CJ1" s="8"/>
    </row>
    <row r="2" spans="1:99" ht="17.25" customHeight="1" x14ac:dyDescent="0.25">
      <c r="A2" s="177"/>
      <c r="B2" s="177"/>
      <c r="C2" s="83"/>
      <c r="D2" s="182" t="s">
        <v>0</v>
      </c>
      <c r="E2" s="183"/>
      <c r="F2" s="183"/>
      <c r="G2" s="183"/>
      <c r="H2" s="183"/>
      <c r="I2" s="183"/>
      <c r="J2" s="183"/>
      <c r="K2" s="183"/>
      <c r="L2" s="183"/>
      <c r="M2" s="183"/>
      <c r="N2" s="183"/>
      <c r="O2" s="183"/>
      <c r="P2" s="183"/>
      <c r="Q2" s="183"/>
      <c r="R2" s="183"/>
      <c r="S2" s="183"/>
      <c r="T2" s="183"/>
      <c r="U2" s="183"/>
      <c r="V2" s="183"/>
      <c r="W2" s="183"/>
      <c r="X2" s="183"/>
      <c r="Y2" s="184"/>
      <c r="Z2" s="185" t="s">
        <v>5</v>
      </c>
      <c r="AA2" s="186"/>
      <c r="AB2" s="12" t="s">
        <v>6</v>
      </c>
      <c r="AC2" s="181" t="s">
        <v>5</v>
      </c>
      <c r="AD2" s="181"/>
      <c r="AE2" s="14" t="s">
        <v>6</v>
      </c>
      <c r="AF2" s="14"/>
      <c r="AJ2" s="8"/>
      <c r="AK2" s="8"/>
      <c r="AL2" s="8"/>
      <c r="AM2" s="8"/>
      <c r="AN2" s="8"/>
      <c r="CJ2" s="8"/>
    </row>
    <row r="3" spans="1:99" s="2" customFormat="1" ht="20.25" customHeight="1" x14ac:dyDescent="0.25">
      <c r="A3" s="171" t="s">
        <v>8</v>
      </c>
      <c r="B3" s="172"/>
      <c r="C3" s="23" t="s">
        <v>12</v>
      </c>
      <c r="D3" s="151">
        <v>41</v>
      </c>
      <c r="E3" s="151">
        <v>42</v>
      </c>
      <c r="F3" s="151">
        <v>43</v>
      </c>
      <c r="G3" s="152">
        <v>44</v>
      </c>
      <c r="H3" s="151">
        <v>45</v>
      </c>
      <c r="I3" s="151">
        <v>46</v>
      </c>
      <c r="J3" s="152">
        <v>47</v>
      </c>
      <c r="K3" s="152">
        <v>21</v>
      </c>
      <c r="L3" s="151">
        <v>22</v>
      </c>
      <c r="M3" s="152">
        <v>23</v>
      </c>
      <c r="N3" s="151">
        <v>24</v>
      </c>
      <c r="O3" s="151">
        <v>25</v>
      </c>
      <c r="P3" s="156">
        <v>27</v>
      </c>
      <c r="Q3" s="151">
        <v>52</v>
      </c>
      <c r="R3" s="151">
        <v>102</v>
      </c>
      <c r="S3" s="151">
        <v>103</v>
      </c>
      <c r="T3" s="156">
        <v>104</v>
      </c>
      <c r="U3" s="151">
        <v>106</v>
      </c>
      <c r="V3" s="151">
        <v>107</v>
      </c>
      <c r="W3" s="151">
        <v>147</v>
      </c>
      <c r="X3" s="151">
        <v>148</v>
      </c>
      <c r="Y3" s="151">
        <v>149</v>
      </c>
      <c r="Z3" s="173">
        <v>5.2999999999999999E-2</v>
      </c>
      <c r="AA3" s="174"/>
      <c r="AB3" s="147">
        <v>0.11700000000000001</v>
      </c>
      <c r="AC3" s="175">
        <f>Z3*AF3</f>
        <v>0.69456499999999977</v>
      </c>
      <c r="AD3" s="175"/>
      <c r="AE3" s="157">
        <f>AB3*AF3</f>
        <v>1.5332849999999998</v>
      </c>
      <c r="AF3" s="9">
        <f>AVERAGE(D4:Y4)</f>
        <v>13.104999999999997</v>
      </c>
      <c r="AG3" s="89">
        <f>AVERAGE(C4:C14)</f>
        <v>1</v>
      </c>
      <c r="AI3" s="90">
        <v>1</v>
      </c>
      <c r="AJ3" s="53">
        <v>2</v>
      </c>
      <c r="AK3" s="53">
        <v>3</v>
      </c>
      <c r="AL3" s="53">
        <v>4</v>
      </c>
      <c r="AM3" s="53">
        <v>5</v>
      </c>
      <c r="AN3" s="53">
        <v>6</v>
      </c>
      <c r="AO3" s="53">
        <v>7</v>
      </c>
      <c r="AP3" s="53">
        <v>8</v>
      </c>
      <c r="AQ3" s="53">
        <v>9</v>
      </c>
      <c r="AR3" s="53">
        <v>10</v>
      </c>
      <c r="AS3" s="53">
        <v>11</v>
      </c>
      <c r="AT3" s="53">
        <v>12</v>
      </c>
      <c r="AU3" s="53">
        <v>13</v>
      </c>
      <c r="AV3" s="53">
        <v>14</v>
      </c>
      <c r="AW3" s="53">
        <v>15</v>
      </c>
      <c r="AX3" s="53">
        <v>16</v>
      </c>
      <c r="AY3" s="53">
        <v>17</v>
      </c>
      <c r="AZ3" s="53">
        <v>18</v>
      </c>
      <c r="BA3" s="53">
        <v>19</v>
      </c>
      <c r="BB3" s="53">
        <v>20</v>
      </c>
      <c r="BC3" s="53" t="s">
        <v>21</v>
      </c>
      <c r="BD3" s="53" t="s">
        <v>10</v>
      </c>
      <c r="BE3" s="54" t="s">
        <v>19</v>
      </c>
      <c r="BF3" s="54" t="s">
        <v>22</v>
      </c>
      <c r="BG3" s="53" t="s">
        <v>13</v>
      </c>
      <c r="BH3" s="54" t="s">
        <v>20</v>
      </c>
      <c r="BI3" s="53" t="s">
        <v>11</v>
      </c>
      <c r="BJ3" s="90">
        <v>1</v>
      </c>
      <c r="BK3" s="53">
        <v>2</v>
      </c>
      <c r="BL3" s="53">
        <v>3</v>
      </c>
      <c r="BM3" s="53">
        <v>4</v>
      </c>
      <c r="BN3" s="53">
        <v>5</v>
      </c>
      <c r="BO3" s="53">
        <v>6</v>
      </c>
      <c r="BP3" s="53">
        <v>7</v>
      </c>
      <c r="BQ3" s="53">
        <v>8</v>
      </c>
      <c r="BR3" s="53">
        <v>9</v>
      </c>
      <c r="BS3" s="53">
        <v>10</v>
      </c>
      <c r="BT3" s="53">
        <v>11</v>
      </c>
      <c r="BU3" s="53">
        <v>12</v>
      </c>
      <c r="BV3" s="53">
        <v>13</v>
      </c>
      <c r="BW3" s="53">
        <v>14</v>
      </c>
      <c r="BX3" s="53">
        <v>15</v>
      </c>
      <c r="BY3" s="53">
        <v>16</v>
      </c>
      <c r="BZ3" s="53">
        <v>17</v>
      </c>
      <c r="CA3" s="53">
        <v>18</v>
      </c>
      <c r="CB3" s="53">
        <v>19</v>
      </c>
      <c r="CC3" s="53">
        <v>20</v>
      </c>
      <c r="CD3" s="94" t="s">
        <v>21</v>
      </c>
      <c r="CE3" s="94" t="s">
        <v>10</v>
      </c>
      <c r="CF3" s="95" t="s">
        <v>19</v>
      </c>
      <c r="CG3" s="95" t="s">
        <v>22</v>
      </c>
      <c r="CH3" s="94" t="s">
        <v>13</v>
      </c>
      <c r="CI3" s="95" t="s">
        <v>20</v>
      </c>
      <c r="CJ3" s="8"/>
      <c r="CK3"/>
      <c r="CL3"/>
      <c r="CM3"/>
      <c r="CN3"/>
      <c r="CO3"/>
      <c r="CP3"/>
      <c r="CQ3"/>
      <c r="CR3"/>
      <c r="CS3"/>
      <c r="CT3"/>
      <c r="CU3"/>
    </row>
    <row r="4" spans="1:99" s="2" customFormat="1" ht="21.75" customHeight="1" x14ac:dyDescent="0.25">
      <c r="A4" s="84" t="s">
        <v>14</v>
      </c>
      <c r="B4" s="141" t="s">
        <v>91</v>
      </c>
      <c r="C4" s="22">
        <v>1</v>
      </c>
      <c r="D4" s="153">
        <v>10.199999999999999</v>
      </c>
      <c r="E4" s="153">
        <v>12.2</v>
      </c>
      <c r="F4" s="153">
        <v>16.100000000000001</v>
      </c>
      <c r="G4" s="153">
        <v>15.8</v>
      </c>
      <c r="H4" s="153">
        <v>13.3</v>
      </c>
      <c r="I4" s="153">
        <v>12.3</v>
      </c>
      <c r="J4" s="153">
        <v>10.4</v>
      </c>
      <c r="K4" s="153">
        <v>15</v>
      </c>
      <c r="L4" s="153">
        <v>12.4</v>
      </c>
      <c r="M4" s="153">
        <v>14.4</v>
      </c>
      <c r="N4" s="153">
        <v>10.9</v>
      </c>
      <c r="O4" s="153">
        <v>13.7</v>
      </c>
      <c r="P4" s="153">
        <v>11.5</v>
      </c>
      <c r="Q4" s="153">
        <v>12.6</v>
      </c>
      <c r="R4" s="153">
        <v>11.03</v>
      </c>
      <c r="S4" s="153">
        <v>12.62</v>
      </c>
      <c r="T4" s="153">
        <v>16.079999999999998</v>
      </c>
      <c r="U4" s="153">
        <v>12.82</v>
      </c>
      <c r="V4" s="153">
        <v>11.2</v>
      </c>
      <c r="W4" s="153">
        <v>14.4</v>
      </c>
      <c r="X4" s="153">
        <v>15.51</v>
      </c>
      <c r="Y4" s="153">
        <v>13.85</v>
      </c>
      <c r="Z4" s="12" t="s">
        <v>1</v>
      </c>
      <c r="AA4" s="7" t="s">
        <v>11</v>
      </c>
      <c r="AB4" s="13" t="s">
        <v>7</v>
      </c>
      <c r="AC4" s="12" t="s">
        <v>2</v>
      </c>
      <c r="AD4" s="7" t="s">
        <v>11</v>
      </c>
      <c r="AE4" s="13" t="s">
        <v>7</v>
      </c>
      <c r="AF4" s="96">
        <f t="shared" ref="AF4:AF14" si="0">AG$3/C4</f>
        <v>1</v>
      </c>
      <c r="AG4" s="53">
        <f>COUNT(AI4:BB4)</f>
        <v>20</v>
      </c>
      <c r="AH4" s="53" t="str">
        <f>IF(A4="","",A4)</f>
        <v>Tid 0</v>
      </c>
      <c r="AI4" s="85">
        <f t="shared" ref="AI4:BA4" si="1">D4*$AF4</f>
        <v>10.199999999999999</v>
      </c>
      <c r="AJ4" s="32">
        <f t="shared" si="1"/>
        <v>12.2</v>
      </c>
      <c r="AK4" s="32">
        <f t="shared" si="1"/>
        <v>16.100000000000001</v>
      </c>
      <c r="AL4" s="32">
        <f t="shared" si="1"/>
        <v>15.8</v>
      </c>
      <c r="AM4" s="32">
        <f t="shared" si="1"/>
        <v>13.3</v>
      </c>
      <c r="AN4" s="32">
        <f t="shared" si="1"/>
        <v>12.3</v>
      </c>
      <c r="AO4" s="32">
        <f t="shared" si="1"/>
        <v>10.4</v>
      </c>
      <c r="AP4" s="32">
        <f t="shared" si="1"/>
        <v>15</v>
      </c>
      <c r="AQ4" s="32">
        <f t="shared" si="1"/>
        <v>12.4</v>
      </c>
      <c r="AR4" s="32">
        <f t="shared" si="1"/>
        <v>14.4</v>
      </c>
      <c r="AS4" s="32">
        <f t="shared" si="1"/>
        <v>10.9</v>
      </c>
      <c r="AT4" s="32">
        <f t="shared" si="1"/>
        <v>13.7</v>
      </c>
      <c r="AU4" s="32">
        <f t="shared" si="1"/>
        <v>11.5</v>
      </c>
      <c r="AV4" s="32">
        <f t="shared" si="1"/>
        <v>12.6</v>
      </c>
      <c r="AW4" s="32">
        <f t="shared" si="1"/>
        <v>11.03</v>
      </c>
      <c r="AX4" s="32">
        <f t="shared" si="1"/>
        <v>12.62</v>
      </c>
      <c r="AY4" s="32">
        <f t="shared" si="1"/>
        <v>16.079999999999998</v>
      </c>
      <c r="AZ4" s="32">
        <f t="shared" si="1"/>
        <v>12.82</v>
      </c>
      <c r="BA4" s="32">
        <f t="shared" si="1"/>
        <v>11.2</v>
      </c>
      <c r="BB4" s="32">
        <f>Y4*$AF4</f>
        <v>13.85</v>
      </c>
      <c r="BC4" s="32"/>
      <c r="BD4" s="32"/>
      <c r="BE4" s="32"/>
      <c r="BF4" s="32"/>
      <c r="BG4" s="55"/>
      <c r="BH4" s="53"/>
      <c r="BI4" s="57"/>
      <c r="BJ4" s="91">
        <f>AI4</f>
        <v>10.199999999999999</v>
      </c>
      <c r="BK4" s="31">
        <f t="shared" ref="BK4:CC4" si="2">AJ4</f>
        <v>12.2</v>
      </c>
      <c r="BL4" s="31">
        <f t="shared" si="2"/>
        <v>16.100000000000001</v>
      </c>
      <c r="BM4" s="31">
        <f t="shared" si="2"/>
        <v>15.8</v>
      </c>
      <c r="BN4" s="31">
        <f t="shared" si="2"/>
        <v>13.3</v>
      </c>
      <c r="BO4" s="31">
        <f t="shared" si="2"/>
        <v>12.3</v>
      </c>
      <c r="BP4" s="31">
        <f t="shared" si="2"/>
        <v>10.4</v>
      </c>
      <c r="BQ4" s="31">
        <f t="shared" si="2"/>
        <v>15</v>
      </c>
      <c r="BR4" s="31">
        <f t="shared" si="2"/>
        <v>12.4</v>
      </c>
      <c r="BS4" s="31">
        <f t="shared" si="2"/>
        <v>14.4</v>
      </c>
      <c r="BT4" s="31">
        <f t="shared" si="2"/>
        <v>10.9</v>
      </c>
      <c r="BU4" s="31">
        <f t="shared" si="2"/>
        <v>13.7</v>
      </c>
      <c r="BV4" s="31">
        <f t="shared" si="2"/>
        <v>11.5</v>
      </c>
      <c r="BW4" s="31">
        <f t="shared" si="2"/>
        <v>12.6</v>
      </c>
      <c r="BX4" s="31">
        <f t="shared" si="2"/>
        <v>11.03</v>
      </c>
      <c r="BY4" s="31">
        <f t="shared" si="2"/>
        <v>12.62</v>
      </c>
      <c r="BZ4" s="31">
        <f t="shared" si="2"/>
        <v>16.079999999999998</v>
      </c>
      <c r="CA4" s="31">
        <f t="shared" si="2"/>
        <v>12.82</v>
      </c>
      <c r="CB4" s="31">
        <f t="shared" si="2"/>
        <v>11.2</v>
      </c>
      <c r="CC4" s="31">
        <f t="shared" si="2"/>
        <v>13.85</v>
      </c>
      <c r="CD4" s="53"/>
      <c r="CE4" s="53"/>
      <c r="CF4" s="53"/>
      <c r="CG4" s="53"/>
      <c r="CH4" s="57"/>
      <c r="CI4" s="57"/>
      <c r="CK4"/>
      <c r="CL4"/>
      <c r="CM4"/>
      <c r="CN4"/>
      <c r="CO4"/>
      <c r="CP4"/>
      <c r="CQ4"/>
      <c r="CR4"/>
      <c r="CS4"/>
      <c r="CT4"/>
      <c r="CU4"/>
    </row>
    <row r="5" spans="1:99" s="2" customFormat="1" ht="21" customHeight="1" x14ac:dyDescent="0.25">
      <c r="A5" s="84" t="s">
        <v>15</v>
      </c>
      <c r="B5" s="141" t="s">
        <v>84</v>
      </c>
      <c r="C5" s="22">
        <v>1</v>
      </c>
      <c r="D5" s="153">
        <v>10.08</v>
      </c>
      <c r="E5" s="153">
        <v>11.53</v>
      </c>
      <c r="F5" s="153">
        <v>17.12</v>
      </c>
      <c r="G5" s="153">
        <v>15.47</v>
      </c>
      <c r="H5" s="153">
        <v>13.11</v>
      </c>
      <c r="I5" s="153">
        <v>12.08</v>
      </c>
      <c r="J5" s="153">
        <v>11.05</v>
      </c>
      <c r="K5" s="153">
        <v>14.72</v>
      </c>
      <c r="L5" s="153">
        <v>12.33</v>
      </c>
      <c r="M5" s="153">
        <v>13.95</v>
      </c>
      <c r="N5" s="153">
        <v>10.87</v>
      </c>
      <c r="O5" s="153">
        <v>13.74</v>
      </c>
      <c r="P5" s="153">
        <v>11.77</v>
      </c>
      <c r="Q5" s="153">
        <v>12</v>
      </c>
      <c r="R5" s="153"/>
      <c r="S5" s="153"/>
      <c r="T5" s="153"/>
      <c r="U5" s="153"/>
      <c r="V5" s="153"/>
      <c r="W5" s="153"/>
      <c r="X5" s="153"/>
      <c r="Y5" s="153"/>
      <c r="Z5" s="16">
        <f t="shared" ref="Z5:Z14" si="3">IF(AG5=0,"",AVERAGE(AI5:BB5))</f>
        <v>-5.2444193395917039E-3</v>
      </c>
      <c r="AA5" s="19">
        <f t="shared" ref="AA5:AA14" si="4">IF(AG5&lt;2,"",STDEV(AI5:BB5)/SQRT(COUNT(AI5:BB5))*TINV(0.1,COUNT(AI5:BB5)-1))</f>
        <v>1.6521989885497548E-2</v>
      </c>
      <c r="AB5" s="17">
        <f t="shared" ref="AB5:AB14" si="5">IF(AG5=0,"",1-(FREQUENCY(AI5:BB5,AB$3)+FREQUENCY(AI5:BB5,-AB$3))/COUNT(AI5:BB5))</f>
        <v>0</v>
      </c>
      <c r="AC5" s="18">
        <f t="shared" ref="AC5:AC14" si="6">IF(AG5=0,"",AVERAGE(BJ5:CC5))</f>
        <v>-7.0000000000000159E-2</v>
      </c>
      <c r="AD5" s="20">
        <f t="shared" ref="AD5:AD14" si="7">IF(AG5&lt;2,"",STDEV(BJ5:CC5)/SQRT(COUNT(BJ5:CC5))*TINV(0.1,COUNT(BJ5:CC5)-1))</f>
        <v>0.21856409222788226</v>
      </c>
      <c r="AE5" s="17">
        <f t="shared" ref="AE5:AE14" si="8">IF(AG5=0,"",1-(FREQUENCY(BJ5:CC5,AB$3*AF$3)+FREQUENCY(BJ5:CC5,-AB$3*AF$3))/COUNT(BJ5:CC5))</f>
        <v>0</v>
      </c>
      <c r="AF5" s="96">
        <f t="shared" si="0"/>
        <v>1</v>
      </c>
      <c r="AG5" s="97">
        <f t="shared" ref="AG5:AG14" si="9">COUNT(D5:Y5)</f>
        <v>14</v>
      </c>
      <c r="AH5" s="53" t="str">
        <f t="shared" ref="AH5:AH14" si="10">IF(A5="","",A5)</f>
        <v>Tid 1</v>
      </c>
      <c r="AI5" s="86">
        <f t="shared" ref="AI5:AI14" si="11">IF(D5*D$4=0,"",D5*$AF5/AI$4-1)</f>
        <v>-1.1764705882352899E-2</v>
      </c>
      <c r="AJ5" s="5">
        <f t="shared" ref="AJ5:AJ14" si="12">IF(E5*E$4=0,"",E5*$AF5/AJ$4-1)</f>
        <v>-5.4918032786885229E-2</v>
      </c>
      <c r="AK5" s="5">
        <f t="shared" ref="AK5:AK14" si="13">IF(F5*F$4=0,"",F5*$AF5/AK$4-1)</f>
        <v>6.3354037267080665E-2</v>
      </c>
      <c r="AL5" s="5">
        <f t="shared" ref="AL5:AL14" si="14">IF(G5*G$4=0,"",G5*$AF5/AL$4-1)</f>
        <v>-2.0886075949367089E-2</v>
      </c>
      <c r="AM5" s="5">
        <f t="shared" ref="AM5:AM14" si="15">IF(H5*H$4=0,"",H5*$AF5/AM$4-1)</f>
        <v>-1.4285714285714346E-2</v>
      </c>
      <c r="AN5" s="5">
        <f t="shared" ref="AN5:AN14" si="16">IF(I5*I$4=0,"",I5*$AF5/AN$4-1)</f>
        <v>-1.7886178861788671E-2</v>
      </c>
      <c r="AO5" s="5">
        <f t="shared" ref="AO5:AO14" si="17">IF(J5*J$4=0,"",J5*$AF5/AO$4-1)</f>
        <v>6.25E-2</v>
      </c>
      <c r="AP5" s="5">
        <f t="shared" ref="AP5:AP14" si="18">IF(K5*K$4=0,"",K5*$AF5/AP$4-1)</f>
        <v>-1.8666666666666609E-2</v>
      </c>
      <c r="AQ5" s="5">
        <f t="shared" ref="AQ5:AQ14" si="19">IF(L5*L$4=0,"",L5*$AF5/AQ$4-1)</f>
        <v>-5.6451612903225534E-3</v>
      </c>
      <c r="AR5" s="5">
        <f t="shared" ref="AR5:AR14" si="20">IF(M5*M$4=0,"",M5*$AF5/AR$4-1)</f>
        <v>-3.1250000000000111E-2</v>
      </c>
      <c r="AS5" s="5">
        <f t="shared" ref="AS5:AS14" si="21">IF(N5*N$4=0,"",N5*$AF5/AS$4-1)</f>
        <v>-2.7522935779817903E-3</v>
      </c>
      <c r="AT5" s="5">
        <f t="shared" ref="AT5:AT14" si="22">IF(O5*O$4=0,"",O5*$AF5/AT$4-1)</f>
        <v>2.9197080291971655E-3</v>
      </c>
      <c r="AU5" s="5">
        <f t="shared" ref="AU5:AU14" si="23">IF(P5*P$4=0,"",P5*$AF5/AU$4-1)</f>
        <v>2.3478260869565171E-2</v>
      </c>
      <c r="AV5" s="5">
        <f t="shared" ref="AV5:AV14" si="24">IF(Q5*Q$4=0,"",Q5*$AF5/AV$4-1)</f>
        <v>-4.7619047619047561E-2</v>
      </c>
      <c r="AW5" s="5" t="str">
        <f t="shared" ref="AW5:AW14" si="25">IF(R5*R$4=0,"",R5*$AF5/AW$4-1)</f>
        <v/>
      </c>
      <c r="AX5" s="5" t="str">
        <f t="shared" ref="AX5:AX14" si="26">IF(S5*S$4=0,"",S5*$AF5/AX$4-1)</f>
        <v/>
      </c>
      <c r="AY5" s="5" t="str">
        <f t="shared" ref="AY5:AY14" si="27">IF(T5*T$4=0,"",T5*$AF5/AY$4-1)</f>
        <v/>
      </c>
      <c r="AZ5" s="5" t="str">
        <f t="shared" ref="AZ5:AZ14" si="28">IF(U5*U$4=0,"",U5*$AF5/AZ$4-1)</f>
        <v/>
      </c>
      <c r="BA5" s="5" t="str">
        <f t="shared" ref="BA5:BA14" si="29">IF(V5*V$4=0,"",V5*$AF5/BA$4-1)</f>
        <v/>
      </c>
      <c r="BB5" s="5" t="str">
        <f t="shared" ref="BB5:BB14" si="30">IF(Y5*Y$4=0,"",Y5*$AF5/BB$4-1)</f>
        <v/>
      </c>
      <c r="BC5" s="3">
        <f t="shared" ref="BC5:BC14" si="31">IF(AG5=0,"",AB$3)</f>
        <v>0.11700000000000001</v>
      </c>
      <c r="BD5" s="3">
        <f t="shared" ref="BD5:BD14" si="32">IF(AG5=0,"",Z$3)</f>
        <v>5.2999999999999999E-2</v>
      </c>
      <c r="BE5" s="3">
        <f t="shared" ref="BE5:BE14" si="33">IF(AG5=0,"",-BD5)</f>
        <v>-5.2999999999999999E-2</v>
      </c>
      <c r="BF5" s="3">
        <f t="shared" ref="BF5:BF14" si="34">IF(AG5=0,"",-BC5)</f>
        <v>-0.11700000000000001</v>
      </c>
      <c r="BG5" s="56">
        <f t="shared" ref="BG5:BG14" si="35">IF(AG5=0,"",AVERAGE(AI5:BB5))</f>
        <v>-5.2444193395917039E-3</v>
      </c>
      <c r="BH5" s="56">
        <f t="shared" ref="BH5:BH14" si="36">IF(AG5&lt;2,"",STDEV(AI5:BB5)/SQRT(AG5)*TINV(0.05,AG5-1))</f>
        <v>2.0155240830575408E-2</v>
      </c>
      <c r="BI5" s="58">
        <f t="shared" ref="BI5:BI14" si="37">IF(CI5="","",-CI5)</f>
        <v>-0.26662720085767694</v>
      </c>
      <c r="BJ5" s="92">
        <f t="shared" ref="BJ5:BJ14" si="38">IF(D5*D$4=0,"",D5*$AF5-AI$4)</f>
        <v>-0.11999999999999922</v>
      </c>
      <c r="BK5" s="4">
        <f t="shared" ref="BK5:BK14" si="39">IF(E5*E$4=0,"",E5*$AF5-AJ$4)</f>
        <v>-0.66999999999999993</v>
      </c>
      <c r="BL5" s="4">
        <f t="shared" ref="BL5:BL14" si="40">IF(F5*F$4=0,"",F5*$AF5-AK$4)</f>
        <v>1.0199999999999996</v>
      </c>
      <c r="BM5" s="4">
        <f t="shared" ref="BM5:BM14" si="41">IF(G5*G$4=0,"",G5*$AF5-AL$4)</f>
        <v>-0.33000000000000007</v>
      </c>
      <c r="BN5" s="4">
        <f t="shared" ref="BN5:BN14" si="42">IF(H5*H$4=0,"",H5*$AF5-AM$4)</f>
        <v>-0.19000000000000128</v>
      </c>
      <c r="BO5" s="4">
        <f t="shared" ref="BO5:BO14" si="43">IF(I5*I$4=0,"",I5*$AF5-AN$4)</f>
        <v>-0.22000000000000064</v>
      </c>
      <c r="BP5" s="4">
        <f t="shared" ref="BP5:BP14" si="44">IF(J5*J$4=0,"",J5*$AF5-AO$4)</f>
        <v>0.65000000000000036</v>
      </c>
      <c r="BQ5" s="4">
        <f t="shared" ref="BQ5:BQ14" si="45">IF(K5*K$4=0,"",K5*$AF5-AP$4)</f>
        <v>-0.27999999999999936</v>
      </c>
      <c r="BR5" s="4">
        <f t="shared" ref="BR5:BR14" si="46">IF(L5*L$4=0,"",L5*$AF5-AQ$4)</f>
        <v>-7.0000000000000284E-2</v>
      </c>
      <c r="BS5" s="4">
        <f t="shared" ref="BS5:BS14" si="47">IF(M5*M$4=0,"",M5*$AF5-AR$4)</f>
        <v>-0.45000000000000107</v>
      </c>
      <c r="BT5" s="4">
        <f t="shared" ref="BT5:BT14" si="48">IF(N5*N$4=0,"",N5*$AF5-AS$4)</f>
        <v>-3.0000000000001137E-2</v>
      </c>
      <c r="BU5" s="4">
        <f t="shared" ref="BU5:BU14" si="49">IF(O5*O$4=0,"",O5*$AF5-AT$4)</f>
        <v>4.0000000000000924E-2</v>
      </c>
      <c r="BV5" s="4">
        <f t="shared" ref="BV5:BV14" si="50">IF(P5*P$4=0,"",P5*$AF5-AU$4)</f>
        <v>0.26999999999999957</v>
      </c>
      <c r="BW5" s="4">
        <f t="shared" ref="BW5:BW14" si="51">IF(Q5*Q$4=0,"",Q5*$AF5-AV$4)</f>
        <v>-0.59999999999999964</v>
      </c>
      <c r="BX5" s="4" t="str">
        <f t="shared" ref="BX5:BX14" si="52">IF(R5*R$4=0,"",R5*$AF5-AW$4)</f>
        <v/>
      </c>
      <c r="BY5" s="4" t="str">
        <f t="shared" ref="BY5:BY14" si="53">IF(S5*S$4=0,"",S5*$AF5-AX$4)</f>
        <v/>
      </c>
      <c r="BZ5" s="4" t="str">
        <f t="shared" ref="BZ5:BZ14" si="54">IF(T5*T$4=0,"",T5*$AF5-AY$4)</f>
        <v/>
      </c>
      <c r="CA5" s="4" t="str">
        <f t="shared" ref="CA5:CA14" si="55">IF(U5*U$4=0,"",U5*$AF5-AZ$4)</f>
        <v/>
      </c>
      <c r="CB5" s="4" t="str">
        <f t="shared" ref="CB5:CB14" si="56">IF(V5*V$4=0,"",V5*$AF5-BA$4)</f>
        <v/>
      </c>
      <c r="CC5" s="4" t="str">
        <f t="shared" ref="CC5:CC14" si="57">IF(Y5*Y$4=0,"",Y5*$AF5-BB$4)</f>
        <v/>
      </c>
      <c r="CD5" s="93">
        <f t="shared" ref="CD5:CD14" si="58">IF(AG5=0,"",AE$3)</f>
        <v>1.5332849999999998</v>
      </c>
      <c r="CE5" s="93">
        <f t="shared" ref="CE5:CE14" si="59">IF(AG5=0,"",AC$3)</f>
        <v>0.69456499999999977</v>
      </c>
      <c r="CF5" s="93">
        <f t="shared" ref="CF5:CF14" si="60">IF(AG5=0,"",-CE5)</f>
        <v>-0.69456499999999977</v>
      </c>
      <c r="CG5" s="93">
        <f t="shared" ref="CG5:CG14" si="61">IF(AG5=0,"",-CD5)</f>
        <v>-1.5332849999999998</v>
      </c>
      <c r="CH5" s="59">
        <f t="shared" ref="CH5:CH14" si="62">IF(AG5=0,"",AVERAGE(BJ5:CC5))</f>
        <v>-7.0000000000000159E-2</v>
      </c>
      <c r="CI5" s="58">
        <f t="shared" ref="CI5:CI14" si="63">IF(AG5&lt;2,"",STDEV(BJ5:CC5)/SQRT(AG5)*TINV(0.05,AG5-1))</f>
        <v>0.26662720085767694</v>
      </c>
      <c r="CK5"/>
      <c r="CL5"/>
      <c r="CM5"/>
      <c r="CN5"/>
      <c r="CO5"/>
      <c r="CP5"/>
      <c r="CQ5"/>
      <c r="CR5"/>
      <c r="CS5"/>
      <c r="CT5"/>
      <c r="CU5"/>
    </row>
    <row r="6" spans="1:99" s="2" customFormat="1" ht="24.75" customHeight="1" x14ac:dyDescent="0.25">
      <c r="A6" s="84" t="s">
        <v>16</v>
      </c>
      <c r="B6" s="141" t="s">
        <v>85</v>
      </c>
      <c r="C6" s="22">
        <v>1</v>
      </c>
      <c r="D6" s="153">
        <v>9.84</v>
      </c>
      <c r="E6" s="153">
        <v>12.02</v>
      </c>
      <c r="F6" s="153">
        <v>17.11</v>
      </c>
      <c r="G6" s="153">
        <v>15.73</v>
      </c>
      <c r="H6" s="153">
        <v>13.93</v>
      </c>
      <c r="I6" s="153">
        <v>12.09</v>
      </c>
      <c r="J6" s="153">
        <v>10.4</v>
      </c>
      <c r="K6" s="153">
        <v>14.72</v>
      </c>
      <c r="L6" s="153">
        <v>12.9</v>
      </c>
      <c r="M6" s="153">
        <v>13.95</v>
      </c>
      <c r="N6" s="153">
        <v>11.37</v>
      </c>
      <c r="O6" s="153">
        <v>13.4</v>
      </c>
      <c r="P6" s="159"/>
      <c r="Q6" s="153">
        <v>11.68</v>
      </c>
      <c r="R6" s="153"/>
      <c r="S6" s="153"/>
      <c r="T6" s="153"/>
      <c r="U6" s="153"/>
      <c r="V6" s="153"/>
      <c r="W6" s="153"/>
      <c r="X6" s="153"/>
      <c r="Y6" s="153"/>
      <c r="Z6" s="16">
        <f t="shared" si="3"/>
        <v>-1.7568407215598791E-3</v>
      </c>
      <c r="AA6" s="19">
        <f t="shared" si="4"/>
        <v>1.9427040249905481E-2</v>
      </c>
      <c r="AB6" s="17">
        <f t="shared" si="5"/>
        <v>0</v>
      </c>
      <c r="AC6" s="18">
        <f t="shared" si="6"/>
        <v>-1.2307692307692592E-2</v>
      </c>
      <c r="AD6" s="20">
        <f t="shared" si="7"/>
        <v>0.25978067928150289</v>
      </c>
      <c r="AE6" s="17">
        <f t="shared" si="8"/>
        <v>0</v>
      </c>
      <c r="AF6" s="96">
        <f t="shared" si="0"/>
        <v>1</v>
      </c>
      <c r="AG6" s="97">
        <f t="shared" si="9"/>
        <v>13</v>
      </c>
      <c r="AH6" s="53" t="str">
        <f t="shared" si="10"/>
        <v>Tid 2</v>
      </c>
      <c r="AI6" s="86">
        <f t="shared" si="11"/>
        <v>-3.5294117647058809E-2</v>
      </c>
      <c r="AJ6" s="5">
        <f t="shared" si="12"/>
        <v>-1.4754098360655665E-2</v>
      </c>
      <c r="AK6" s="5">
        <f t="shared" si="13"/>
        <v>6.2732919254658182E-2</v>
      </c>
      <c r="AL6" s="5">
        <f t="shared" si="14"/>
        <v>-4.4303797468354666E-3</v>
      </c>
      <c r="AM6" s="5">
        <f t="shared" si="15"/>
        <v>4.7368421052631504E-2</v>
      </c>
      <c r="AN6" s="5">
        <f t="shared" si="16"/>
        <v>-1.7073170731707332E-2</v>
      </c>
      <c r="AO6" s="5">
        <f t="shared" si="17"/>
        <v>0</v>
      </c>
      <c r="AP6" s="5">
        <f t="shared" si="18"/>
        <v>-1.8666666666666609E-2</v>
      </c>
      <c r="AQ6" s="5">
        <f t="shared" si="19"/>
        <v>4.0322580645161255E-2</v>
      </c>
      <c r="AR6" s="5">
        <f t="shared" si="20"/>
        <v>-3.1250000000000111E-2</v>
      </c>
      <c r="AS6" s="5">
        <f t="shared" si="21"/>
        <v>4.311926605504568E-2</v>
      </c>
      <c r="AT6" s="5">
        <f t="shared" si="22"/>
        <v>-2.1897810218978075E-2</v>
      </c>
      <c r="AU6" s="5" t="str">
        <f t="shared" si="23"/>
        <v/>
      </c>
      <c r="AV6" s="5">
        <f t="shared" si="24"/>
        <v>-7.3015873015872979E-2</v>
      </c>
      <c r="AW6" s="5" t="str">
        <f t="shared" si="25"/>
        <v/>
      </c>
      <c r="AX6" s="5" t="str">
        <f t="shared" si="26"/>
        <v/>
      </c>
      <c r="AY6" s="5" t="str">
        <f t="shared" si="27"/>
        <v/>
      </c>
      <c r="AZ6" s="5" t="str">
        <f t="shared" si="28"/>
        <v/>
      </c>
      <c r="BA6" s="5" t="str">
        <f t="shared" si="29"/>
        <v/>
      </c>
      <c r="BB6" s="5" t="str">
        <f t="shared" si="30"/>
        <v/>
      </c>
      <c r="BC6" s="3">
        <f t="shared" si="31"/>
        <v>0.11700000000000001</v>
      </c>
      <c r="BD6" s="3">
        <f t="shared" si="32"/>
        <v>5.2999999999999999E-2</v>
      </c>
      <c r="BE6" s="3">
        <f t="shared" si="33"/>
        <v>-5.2999999999999999E-2</v>
      </c>
      <c r="BF6" s="3">
        <f t="shared" si="34"/>
        <v>-0.11700000000000001</v>
      </c>
      <c r="BG6" s="56">
        <f t="shared" si="35"/>
        <v>-1.7568407215598791E-3</v>
      </c>
      <c r="BH6" s="56">
        <f t="shared" si="36"/>
        <v>2.3749189295963466E-2</v>
      </c>
      <c r="BI6" s="58">
        <f t="shared" si="37"/>
        <v>-0.31757696737774571</v>
      </c>
      <c r="BJ6" s="92">
        <f t="shared" si="38"/>
        <v>-0.35999999999999943</v>
      </c>
      <c r="BK6" s="4">
        <f t="shared" si="39"/>
        <v>-0.17999999999999972</v>
      </c>
      <c r="BL6" s="4">
        <f t="shared" si="40"/>
        <v>1.009999999999998</v>
      </c>
      <c r="BM6" s="4">
        <f t="shared" si="41"/>
        <v>-7.0000000000000284E-2</v>
      </c>
      <c r="BN6" s="4">
        <f t="shared" si="42"/>
        <v>0.62999999999999901</v>
      </c>
      <c r="BO6" s="4">
        <f t="shared" si="43"/>
        <v>-0.21000000000000085</v>
      </c>
      <c r="BP6" s="4">
        <f t="shared" si="44"/>
        <v>0</v>
      </c>
      <c r="BQ6" s="4">
        <f t="shared" si="45"/>
        <v>-0.27999999999999936</v>
      </c>
      <c r="BR6" s="4">
        <f t="shared" si="46"/>
        <v>0.5</v>
      </c>
      <c r="BS6" s="4">
        <f t="shared" si="47"/>
        <v>-0.45000000000000107</v>
      </c>
      <c r="BT6" s="4">
        <f t="shared" si="48"/>
        <v>0.46999999999999886</v>
      </c>
      <c r="BU6" s="4">
        <f t="shared" si="49"/>
        <v>-0.29999999999999893</v>
      </c>
      <c r="BV6" s="4" t="str">
        <f t="shared" si="50"/>
        <v/>
      </c>
      <c r="BW6" s="4">
        <f t="shared" si="51"/>
        <v>-0.91999999999999993</v>
      </c>
      <c r="BX6" s="4" t="str">
        <f t="shared" si="52"/>
        <v/>
      </c>
      <c r="BY6" s="4" t="str">
        <f t="shared" si="53"/>
        <v/>
      </c>
      <c r="BZ6" s="4" t="str">
        <f t="shared" si="54"/>
        <v/>
      </c>
      <c r="CA6" s="4" t="str">
        <f t="shared" si="55"/>
        <v/>
      </c>
      <c r="CB6" s="4" t="str">
        <f t="shared" si="56"/>
        <v/>
      </c>
      <c r="CC6" s="4" t="str">
        <f t="shared" si="57"/>
        <v/>
      </c>
      <c r="CD6" s="93">
        <f t="shared" si="58"/>
        <v>1.5332849999999998</v>
      </c>
      <c r="CE6" s="93">
        <f t="shared" si="59"/>
        <v>0.69456499999999977</v>
      </c>
      <c r="CF6" s="93">
        <f t="shared" si="60"/>
        <v>-0.69456499999999977</v>
      </c>
      <c r="CG6" s="93">
        <f t="shared" si="61"/>
        <v>-1.5332849999999998</v>
      </c>
      <c r="CH6" s="59">
        <f t="shared" si="62"/>
        <v>-1.2307692307692592E-2</v>
      </c>
      <c r="CI6" s="58">
        <f t="shared" si="63"/>
        <v>0.31757696737774571</v>
      </c>
      <c r="CJ6" s="15"/>
      <c r="CK6"/>
      <c r="CL6"/>
      <c r="CM6"/>
      <c r="CN6"/>
      <c r="CO6"/>
      <c r="CP6"/>
      <c r="CQ6"/>
      <c r="CR6"/>
      <c r="CS6"/>
      <c r="CT6"/>
      <c r="CU6"/>
    </row>
    <row r="7" spans="1:99" s="2" customFormat="1" ht="24" customHeight="1" x14ac:dyDescent="0.25">
      <c r="A7" s="84" t="s">
        <v>17</v>
      </c>
      <c r="B7" s="141" t="s">
        <v>79</v>
      </c>
      <c r="C7" s="22">
        <v>1</v>
      </c>
      <c r="D7" s="153">
        <v>10.4</v>
      </c>
      <c r="E7" s="153">
        <v>12.5</v>
      </c>
      <c r="F7" s="153">
        <v>17.5</v>
      </c>
      <c r="G7" s="159"/>
      <c r="H7" s="153">
        <v>14.3</v>
      </c>
      <c r="I7" s="164">
        <v>14.3</v>
      </c>
      <c r="J7" s="159"/>
      <c r="K7" s="153">
        <v>14</v>
      </c>
      <c r="L7" s="153">
        <v>11.8</v>
      </c>
      <c r="M7" s="153">
        <v>12.7</v>
      </c>
      <c r="N7" s="153">
        <v>10.199999999999999</v>
      </c>
      <c r="O7" s="153">
        <v>12.7</v>
      </c>
      <c r="P7" s="153"/>
      <c r="Q7" s="153">
        <v>12.38</v>
      </c>
      <c r="R7" s="153">
        <v>11.87</v>
      </c>
      <c r="S7" s="153">
        <v>12.54</v>
      </c>
      <c r="T7" s="153">
        <v>16.59</v>
      </c>
      <c r="U7" s="153">
        <v>13.1</v>
      </c>
      <c r="V7" s="153">
        <v>12.34</v>
      </c>
      <c r="W7" s="153"/>
      <c r="X7" s="153"/>
      <c r="Y7" s="153"/>
      <c r="Z7" s="16">
        <f t="shared" si="3"/>
        <v>1.2895087752782287E-2</v>
      </c>
      <c r="AA7" s="19">
        <f t="shared" si="4"/>
        <v>3.321279942457607E-2</v>
      </c>
      <c r="AB7" s="17">
        <f t="shared" si="5"/>
        <v>0</v>
      </c>
      <c r="AC7" s="18">
        <f t="shared" si="6"/>
        <v>0.14812500000000006</v>
      </c>
      <c r="AD7" s="20">
        <f t="shared" si="7"/>
        <v>0.43646852285987459</v>
      </c>
      <c r="AE7" s="17">
        <f t="shared" si="8"/>
        <v>0</v>
      </c>
      <c r="AF7" s="96">
        <f t="shared" si="0"/>
        <v>1</v>
      </c>
      <c r="AG7" s="97">
        <f t="shared" si="9"/>
        <v>16</v>
      </c>
      <c r="AH7" s="53" t="str">
        <f t="shared" si="10"/>
        <v>Tid 3</v>
      </c>
      <c r="AI7" s="86">
        <f t="shared" si="11"/>
        <v>1.9607843137255054E-2</v>
      </c>
      <c r="AJ7" s="5">
        <f t="shared" si="12"/>
        <v>2.4590163934426368E-2</v>
      </c>
      <c r="AK7" s="5">
        <f t="shared" si="13"/>
        <v>8.6956521739130377E-2</v>
      </c>
      <c r="AL7" s="5" t="str">
        <f t="shared" si="14"/>
        <v/>
      </c>
      <c r="AM7" s="5">
        <f t="shared" si="15"/>
        <v>7.5187969924812137E-2</v>
      </c>
      <c r="AN7" s="5">
        <f t="shared" si="16"/>
        <v>0.16260162601626016</v>
      </c>
      <c r="AO7" s="5" t="str">
        <f t="shared" si="17"/>
        <v/>
      </c>
      <c r="AP7" s="5">
        <f t="shared" si="18"/>
        <v>-6.6666666666666652E-2</v>
      </c>
      <c r="AQ7" s="5">
        <f t="shared" si="19"/>
        <v>-4.8387096774193505E-2</v>
      </c>
      <c r="AR7" s="5">
        <f t="shared" si="20"/>
        <v>-0.11805555555555558</v>
      </c>
      <c r="AS7" s="5">
        <f t="shared" si="21"/>
        <v>-6.4220183486238591E-2</v>
      </c>
      <c r="AT7" s="5">
        <f t="shared" si="22"/>
        <v>-7.2992700729927029E-2</v>
      </c>
      <c r="AU7" s="5" t="str">
        <f t="shared" si="23"/>
        <v/>
      </c>
      <c r="AV7" s="5">
        <f t="shared" si="24"/>
        <v>-1.7460317460317398E-2</v>
      </c>
      <c r="AW7" s="5">
        <f t="shared" si="25"/>
        <v>7.6155938349954599E-2</v>
      </c>
      <c r="AX7" s="5">
        <f t="shared" si="26"/>
        <v>-6.3391442155309452E-3</v>
      </c>
      <c r="AY7" s="5">
        <f t="shared" si="27"/>
        <v>3.1716417910447881E-2</v>
      </c>
      <c r="AZ7" s="5">
        <f t="shared" si="28"/>
        <v>2.1840873634945357E-2</v>
      </c>
      <c r="BA7" s="5">
        <f t="shared" si="29"/>
        <v>0.10178571428571437</v>
      </c>
      <c r="BB7" s="5" t="str">
        <f t="shared" si="30"/>
        <v/>
      </c>
      <c r="BC7" s="3">
        <f t="shared" si="31"/>
        <v>0.11700000000000001</v>
      </c>
      <c r="BD7" s="3">
        <f t="shared" si="32"/>
        <v>5.2999999999999999E-2</v>
      </c>
      <c r="BE7" s="3">
        <f t="shared" si="33"/>
        <v>-5.2999999999999999E-2</v>
      </c>
      <c r="BF7" s="3">
        <f t="shared" si="34"/>
        <v>-0.11700000000000001</v>
      </c>
      <c r="BG7" s="56">
        <f t="shared" si="35"/>
        <v>1.2895087752782287E-2</v>
      </c>
      <c r="BH7" s="56">
        <f t="shared" si="36"/>
        <v>4.0381844144068098E-2</v>
      </c>
      <c r="BI7" s="58">
        <f t="shared" si="37"/>
        <v>-0.5306810678198064</v>
      </c>
      <c r="BJ7" s="92">
        <f t="shared" si="38"/>
        <v>0.20000000000000107</v>
      </c>
      <c r="BK7" s="4">
        <f t="shared" si="39"/>
        <v>0.30000000000000071</v>
      </c>
      <c r="BL7" s="4">
        <f t="shared" si="40"/>
        <v>1.3999999999999986</v>
      </c>
      <c r="BM7" s="4" t="str">
        <f t="shared" si="41"/>
        <v/>
      </c>
      <c r="BN7" s="4">
        <f t="shared" si="42"/>
        <v>1</v>
      </c>
      <c r="BO7" s="4">
        <f t="shared" si="43"/>
        <v>2</v>
      </c>
      <c r="BP7" s="4" t="str">
        <f t="shared" si="44"/>
        <v/>
      </c>
      <c r="BQ7" s="4">
        <f t="shared" si="45"/>
        <v>-1</v>
      </c>
      <c r="BR7" s="4">
        <f t="shared" si="46"/>
        <v>-0.59999999999999964</v>
      </c>
      <c r="BS7" s="4">
        <f t="shared" si="47"/>
        <v>-1.7000000000000011</v>
      </c>
      <c r="BT7" s="4">
        <f t="shared" si="48"/>
        <v>-0.70000000000000107</v>
      </c>
      <c r="BU7" s="4">
        <f t="shared" si="49"/>
        <v>-1</v>
      </c>
      <c r="BV7" s="4" t="str">
        <f t="shared" si="50"/>
        <v/>
      </c>
      <c r="BW7" s="4">
        <f t="shared" si="51"/>
        <v>-0.21999999999999886</v>
      </c>
      <c r="BX7" s="4">
        <f t="shared" si="52"/>
        <v>0.83999999999999986</v>
      </c>
      <c r="BY7" s="4">
        <f t="shared" si="53"/>
        <v>-8.0000000000000071E-2</v>
      </c>
      <c r="BZ7" s="4">
        <f t="shared" si="54"/>
        <v>0.51000000000000156</v>
      </c>
      <c r="CA7" s="4">
        <f t="shared" si="55"/>
        <v>0.27999999999999936</v>
      </c>
      <c r="CB7" s="4">
        <f t="shared" si="56"/>
        <v>1.1400000000000006</v>
      </c>
      <c r="CC7" s="4" t="str">
        <f t="shared" si="57"/>
        <v/>
      </c>
      <c r="CD7" s="93">
        <f t="shared" si="58"/>
        <v>1.5332849999999998</v>
      </c>
      <c r="CE7" s="93">
        <f t="shared" si="59"/>
        <v>0.69456499999999977</v>
      </c>
      <c r="CF7" s="93">
        <f t="shared" si="60"/>
        <v>-0.69456499999999977</v>
      </c>
      <c r="CG7" s="93">
        <f t="shared" si="61"/>
        <v>-1.5332849999999998</v>
      </c>
      <c r="CH7" s="59">
        <f t="shared" si="62"/>
        <v>0.14812500000000006</v>
      </c>
      <c r="CI7" s="58">
        <f t="shared" si="63"/>
        <v>0.5306810678198064</v>
      </c>
      <c r="CJ7" s="15"/>
      <c r="CO7"/>
      <c r="CP7"/>
      <c r="CQ7"/>
      <c r="CR7"/>
      <c r="CS7"/>
      <c r="CT7"/>
      <c r="CU7"/>
    </row>
    <row r="8" spans="1:99" s="2" customFormat="1" ht="24" customHeight="1" x14ac:dyDescent="0.25">
      <c r="A8" s="84" t="s">
        <v>18</v>
      </c>
      <c r="B8" s="141" t="s">
        <v>80</v>
      </c>
      <c r="C8" s="22">
        <v>1</v>
      </c>
      <c r="D8" s="153">
        <v>11.13</v>
      </c>
      <c r="E8" s="153">
        <v>13.61</v>
      </c>
      <c r="F8" s="153">
        <v>18.47</v>
      </c>
      <c r="G8" s="153">
        <v>18</v>
      </c>
      <c r="H8" s="153">
        <v>14.55</v>
      </c>
      <c r="I8" s="153">
        <v>13.04</v>
      </c>
      <c r="J8" s="153">
        <v>11.3</v>
      </c>
      <c r="K8" s="153"/>
      <c r="L8" s="153"/>
      <c r="M8" s="153"/>
      <c r="N8" s="153"/>
      <c r="O8" s="153"/>
      <c r="P8" s="153"/>
      <c r="Q8" s="153">
        <v>12.74</v>
      </c>
      <c r="R8" s="153">
        <v>11.52</v>
      </c>
      <c r="S8" s="153">
        <v>12.19</v>
      </c>
      <c r="T8" s="153">
        <v>17.88</v>
      </c>
      <c r="U8" s="153">
        <v>12.61</v>
      </c>
      <c r="V8" s="153">
        <v>11.16</v>
      </c>
      <c r="W8" s="153">
        <v>15.47</v>
      </c>
      <c r="X8" s="153">
        <v>15.87</v>
      </c>
      <c r="Y8" s="153">
        <v>15.95</v>
      </c>
      <c r="Z8" s="16">
        <f t="shared" si="3"/>
        <v>7.1354072406676503E-2</v>
      </c>
      <c r="AA8" s="19">
        <f t="shared" si="4"/>
        <v>2.948451874239701E-2</v>
      </c>
      <c r="AB8" s="17">
        <f t="shared" si="5"/>
        <v>0.2142857142857143</v>
      </c>
      <c r="AC8" s="18">
        <f t="shared" si="6"/>
        <v>0.97499999999999987</v>
      </c>
      <c r="AD8" s="20">
        <f t="shared" si="7"/>
        <v>0.43659074712646534</v>
      </c>
      <c r="AE8" s="17">
        <f t="shared" si="8"/>
        <v>0.2857142857142857</v>
      </c>
      <c r="AF8" s="96">
        <f t="shared" si="0"/>
        <v>1</v>
      </c>
      <c r="AG8" s="97">
        <f t="shared" si="9"/>
        <v>16</v>
      </c>
      <c r="AH8" s="53" t="str">
        <f t="shared" si="10"/>
        <v>Tid 4</v>
      </c>
      <c r="AI8" s="86">
        <f t="shared" si="11"/>
        <v>9.1176470588235414E-2</v>
      </c>
      <c r="AJ8" s="5">
        <f t="shared" si="12"/>
        <v>0.1155737704918034</v>
      </c>
      <c r="AK8" s="5">
        <f t="shared" si="13"/>
        <v>0.14720496894409929</v>
      </c>
      <c r="AL8" s="5">
        <f t="shared" si="14"/>
        <v>0.13924050632911378</v>
      </c>
      <c r="AM8" s="5">
        <f t="shared" si="15"/>
        <v>9.3984962406014949E-2</v>
      </c>
      <c r="AN8" s="5">
        <f t="shared" si="16"/>
        <v>6.0162601626016166E-2</v>
      </c>
      <c r="AO8" s="5">
        <f t="shared" si="17"/>
        <v>8.6538461538461675E-2</v>
      </c>
      <c r="AP8" s="5" t="str">
        <f t="shared" si="18"/>
        <v/>
      </c>
      <c r="AQ8" s="5" t="str">
        <f t="shared" si="19"/>
        <v/>
      </c>
      <c r="AR8" s="5" t="str">
        <f t="shared" si="20"/>
        <v/>
      </c>
      <c r="AS8" s="5" t="str">
        <f t="shared" si="21"/>
        <v/>
      </c>
      <c r="AT8" s="5" t="str">
        <f t="shared" si="22"/>
        <v/>
      </c>
      <c r="AU8" s="5" t="str">
        <f t="shared" si="23"/>
        <v/>
      </c>
      <c r="AV8" s="5">
        <f t="shared" si="24"/>
        <v>1.1111111111111072E-2</v>
      </c>
      <c r="AW8" s="5">
        <f t="shared" si="25"/>
        <v>4.4424297370806887E-2</v>
      </c>
      <c r="AX8" s="5">
        <f t="shared" si="26"/>
        <v>-3.4072900158478636E-2</v>
      </c>
      <c r="AY8" s="5">
        <f t="shared" si="27"/>
        <v>0.11194029850746268</v>
      </c>
      <c r="AZ8" s="5">
        <f t="shared" si="28"/>
        <v>-1.6380655226209129E-2</v>
      </c>
      <c r="BA8" s="5">
        <f t="shared" si="29"/>
        <v>-3.5714285714284477E-3</v>
      </c>
      <c r="BB8" s="5">
        <f t="shared" si="30"/>
        <v>0.15162454873646203</v>
      </c>
      <c r="BC8" s="3">
        <f t="shared" si="31"/>
        <v>0.11700000000000001</v>
      </c>
      <c r="BD8" s="3">
        <f t="shared" si="32"/>
        <v>5.2999999999999999E-2</v>
      </c>
      <c r="BE8" s="3">
        <f t="shared" si="33"/>
        <v>-5.2999999999999999E-2</v>
      </c>
      <c r="BF8" s="3">
        <f t="shared" si="34"/>
        <v>-0.11700000000000001</v>
      </c>
      <c r="BG8" s="56">
        <f t="shared" si="35"/>
        <v>7.1354072406676503E-2</v>
      </c>
      <c r="BH8" s="56">
        <f t="shared" si="36"/>
        <v>3.3194864393600913E-2</v>
      </c>
      <c r="BI8" s="58">
        <f t="shared" si="37"/>
        <v>-0.49153153127524035</v>
      </c>
      <c r="BJ8" s="92">
        <f t="shared" si="38"/>
        <v>0.93000000000000149</v>
      </c>
      <c r="BK8" s="4">
        <f t="shared" si="39"/>
        <v>1.4100000000000001</v>
      </c>
      <c r="BL8" s="4">
        <f t="shared" si="40"/>
        <v>2.3699999999999974</v>
      </c>
      <c r="BM8" s="4">
        <f t="shared" si="41"/>
        <v>2.1999999999999993</v>
      </c>
      <c r="BN8" s="4">
        <f t="shared" si="42"/>
        <v>1.25</v>
      </c>
      <c r="BO8" s="4">
        <f t="shared" si="43"/>
        <v>0.73999999999999844</v>
      </c>
      <c r="BP8" s="4">
        <f t="shared" si="44"/>
        <v>0.90000000000000036</v>
      </c>
      <c r="BQ8" s="4" t="str">
        <f t="shared" si="45"/>
        <v/>
      </c>
      <c r="BR8" s="4" t="str">
        <f t="shared" si="46"/>
        <v/>
      </c>
      <c r="BS8" s="4" t="str">
        <f t="shared" si="47"/>
        <v/>
      </c>
      <c r="BT8" s="4" t="str">
        <f t="shared" si="48"/>
        <v/>
      </c>
      <c r="BU8" s="4" t="str">
        <f t="shared" si="49"/>
        <v/>
      </c>
      <c r="BV8" s="4" t="str">
        <f t="shared" si="50"/>
        <v/>
      </c>
      <c r="BW8" s="4">
        <f t="shared" si="51"/>
        <v>0.14000000000000057</v>
      </c>
      <c r="BX8" s="4">
        <f t="shared" si="52"/>
        <v>0.49000000000000021</v>
      </c>
      <c r="BY8" s="4">
        <f t="shared" si="53"/>
        <v>-0.42999999999999972</v>
      </c>
      <c r="BZ8" s="4">
        <f t="shared" si="54"/>
        <v>1.8000000000000007</v>
      </c>
      <c r="CA8" s="4">
        <f t="shared" si="55"/>
        <v>-0.21000000000000085</v>
      </c>
      <c r="CB8" s="4">
        <f t="shared" si="56"/>
        <v>-3.9999999999999147E-2</v>
      </c>
      <c r="CC8" s="4">
        <f t="shared" si="57"/>
        <v>2.0999999999999996</v>
      </c>
      <c r="CD8" s="93">
        <f t="shared" si="58"/>
        <v>1.5332849999999998</v>
      </c>
      <c r="CE8" s="93">
        <f t="shared" si="59"/>
        <v>0.69456499999999977</v>
      </c>
      <c r="CF8" s="93">
        <f t="shared" si="60"/>
        <v>-0.69456499999999977</v>
      </c>
      <c r="CG8" s="93">
        <f t="shared" si="61"/>
        <v>-1.5332849999999998</v>
      </c>
      <c r="CH8" s="59">
        <f t="shared" si="62"/>
        <v>0.97499999999999987</v>
      </c>
      <c r="CI8" s="58">
        <f t="shared" si="63"/>
        <v>0.49153153127524035</v>
      </c>
      <c r="CJ8" s="15"/>
      <c r="CO8"/>
      <c r="CP8"/>
      <c r="CQ8"/>
      <c r="CR8"/>
      <c r="CS8"/>
      <c r="CT8"/>
      <c r="CU8"/>
    </row>
    <row r="9" spans="1:99" s="2" customFormat="1" ht="24" customHeight="1" x14ac:dyDescent="0.25">
      <c r="A9" s="84" t="s">
        <v>96</v>
      </c>
      <c r="B9" s="141" t="s">
        <v>97</v>
      </c>
      <c r="C9" s="22">
        <v>1</v>
      </c>
      <c r="D9" s="153">
        <v>10.130000000000001</v>
      </c>
      <c r="E9" s="153">
        <v>13.2</v>
      </c>
      <c r="F9" s="153"/>
      <c r="G9" s="153">
        <v>17.03</v>
      </c>
      <c r="H9" s="153">
        <v>14.65</v>
      </c>
      <c r="I9" s="153">
        <v>13.35</v>
      </c>
      <c r="J9" s="153">
        <v>11.85</v>
      </c>
      <c r="K9" s="153"/>
      <c r="L9" s="153"/>
      <c r="M9" s="153"/>
      <c r="N9" s="153"/>
      <c r="O9" s="153"/>
      <c r="P9" s="153"/>
      <c r="Q9" s="153">
        <v>11.92</v>
      </c>
      <c r="R9" s="153">
        <v>11.38</v>
      </c>
      <c r="S9" s="153">
        <v>13.87</v>
      </c>
      <c r="T9" s="153">
        <v>16.68</v>
      </c>
      <c r="U9" s="153">
        <v>12.97</v>
      </c>
      <c r="V9" s="153">
        <v>11.5</v>
      </c>
      <c r="W9" s="153"/>
      <c r="X9" s="153"/>
      <c r="Y9" s="153"/>
      <c r="Z9" s="16">
        <f t="shared" si="3"/>
        <v>5.2654782481788981E-2</v>
      </c>
      <c r="AA9" s="19">
        <f t="shared" si="4"/>
        <v>2.820624697524628E-2</v>
      </c>
      <c r="AB9" s="17">
        <f t="shared" si="5"/>
        <v>8.333333333333337E-2</v>
      </c>
      <c r="AC9" s="18">
        <f t="shared" si="6"/>
        <v>0.66500000000000037</v>
      </c>
      <c r="AD9" s="20">
        <f t="shared" si="7"/>
        <v>0.34454235442839271</v>
      </c>
      <c r="AE9" s="17">
        <f t="shared" si="8"/>
        <v>0</v>
      </c>
      <c r="AF9" s="96">
        <f t="shared" si="0"/>
        <v>1</v>
      </c>
      <c r="AG9" s="97">
        <f t="shared" si="9"/>
        <v>12</v>
      </c>
      <c r="AH9" s="53" t="str">
        <f t="shared" si="10"/>
        <v>Tid 5</v>
      </c>
      <c r="AI9" s="86">
        <f t="shared" si="11"/>
        <v>-6.8627450980390803E-3</v>
      </c>
      <c r="AJ9" s="5">
        <f t="shared" si="12"/>
        <v>8.1967213114754189E-2</v>
      </c>
      <c r="AK9" s="5" t="str">
        <f t="shared" si="13"/>
        <v/>
      </c>
      <c r="AL9" s="5">
        <f t="shared" si="14"/>
        <v>7.7848101265822756E-2</v>
      </c>
      <c r="AM9" s="5">
        <f t="shared" si="15"/>
        <v>0.10150375939849621</v>
      </c>
      <c r="AN9" s="5">
        <f t="shared" si="16"/>
        <v>8.5365853658536439E-2</v>
      </c>
      <c r="AO9" s="5">
        <f t="shared" si="17"/>
        <v>0.13942307692307687</v>
      </c>
      <c r="AP9" s="5" t="str">
        <f t="shared" si="18"/>
        <v/>
      </c>
      <c r="AQ9" s="5" t="str">
        <f t="shared" si="19"/>
        <v/>
      </c>
      <c r="AR9" s="5" t="str">
        <f t="shared" si="20"/>
        <v/>
      </c>
      <c r="AS9" s="5" t="str">
        <f t="shared" si="21"/>
        <v/>
      </c>
      <c r="AT9" s="5" t="str">
        <f t="shared" si="22"/>
        <v/>
      </c>
      <c r="AU9" s="5" t="str">
        <f t="shared" si="23"/>
        <v/>
      </c>
      <c r="AV9" s="5">
        <f t="shared" si="24"/>
        <v>-5.3968253968253999E-2</v>
      </c>
      <c r="AW9" s="5">
        <f t="shared" si="25"/>
        <v>3.1731640979147935E-2</v>
      </c>
      <c r="AX9" s="5">
        <f t="shared" si="26"/>
        <v>9.9049128367670436E-2</v>
      </c>
      <c r="AY9" s="5">
        <f t="shared" si="27"/>
        <v>3.7313432835820892E-2</v>
      </c>
      <c r="AZ9" s="5">
        <f t="shared" si="28"/>
        <v>1.1700468018720711E-2</v>
      </c>
      <c r="BA9" s="5">
        <f t="shared" si="29"/>
        <v>2.6785714285714413E-2</v>
      </c>
      <c r="BB9" s="5" t="str">
        <f t="shared" si="30"/>
        <v/>
      </c>
      <c r="BC9" s="3">
        <f t="shared" si="31"/>
        <v>0.11700000000000001</v>
      </c>
      <c r="BD9" s="3">
        <f t="shared" si="32"/>
        <v>5.2999999999999999E-2</v>
      </c>
      <c r="BE9" s="3">
        <f t="shared" si="33"/>
        <v>-5.2999999999999999E-2</v>
      </c>
      <c r="BF9" s="3">
        <f t="shared" si="34"/>
        <v>-0.11700000000000001</v>
      </c>
      <c r="BG9" s="56">
        <f t="shared" si="35"/>
        <v>5.2654782481788981E-2</v>
      </c>
      <c r="BH9" s="56">
        <f t="shared" si="36"/>
        <v>3.456877098565616E-2</v>
      </c>
      <c r="BI9" s="58">
        <f t="shared" si="37"/>
        <v>-0.42226127267290903</v>
      </c>
      <c r="BJ9" s="92">
        <f t="shared" si="38"/>
        <v>-6.9999999999998508E-2</v>
      </c>
      <c r="BK9" s="4">
        <f t="shared" si="39"/>
        <v>1</v>
      </c>
      <c r="BL9" s="4" t="str">
        <f t="shared" si="40"/>
        <v/>
      </c>
      <c r="BM9" s="4">
        <f t="shared" si="41"/>
        <v>1.2300000000000004</v>
      </c>
      <c r="BN9" s="4">
        <f t="shared" si="42"/>
        <v>1.3499999999999996</v>
      </c>
      <c r="BO9" s="4">
        <f t="shared" si="43"/>
        <v>1.0499999999999989</v>
      </c>
      <c r="BP9" s="4">
        <f t="shared" si="44"/>
        <v>1.4499999999999993</v>
      </c>
      <c r="BQ9" s="4" t="str">
        <f t="shared" si="45"/>
        <v/>
      </c>
      <c r="BR9" s="4" t="str">
        <f t="shared" si="46"/>
        <v/>
      </c>
      <c r="BS9" s="4" t="str">
        <f t="shared" si="47"/>
        <v/>
      </c>
      <c r="BT9" s="4" t="str">
        <f t="shared" si="48"/>
        <v/>
      </c>
      <c r="BU9" s="4" t="str">
        <f t="shared" si="49"/>
        <v/>
      </c>
      <c r="BV9" s="4" t="str">
        <f t="shared" si="50"/>
        <v/>
      </c>
      <c r="BW9" s="4">
        <f t="shared" si="51"/>
        <v>-0.67999999999999972</v>
      </c>
      <c r="BX9" s="4">
        <f t="shared" si="52"/>
        <v>0.35000000000000142</v>
      </c>
      <c r="BY9" s="4">
        <f t="shared" si="53"/>
        <v>1.25</v>
      </c>
      <c r="BZ9" s="4">
        <f t="shared" si="54"/>
        <v>0.60000000000000142</v>
      </c>
      <c r="CA9" s="4">
        <f t="shared" si="55"/>
        <v>0.15000000000000036</v>
      </c>
      <c r="CB9" s="4">
        <f t="shared" si="56"/>
        <v>0.30000000000000071</v>
      </c>
      <c r="CC9" s="4" t="str">
        <f t="shared" si="57"/>
        <v/>
      </c>
      <c r="CD9" s="93">
        <f t="shared" si="58"/>
        <v>1.5332849999999998</v>
      </c>
      <c r="CE9" s="93">
        <f t="shared" si="59"/>
        <v>0.69456499999999977</v>
      </c>
      <c r="CF9" s="93">
        <f t="shared" si="60"/>
        <v>-0.69456499999999977</v>
      </c>
      <c r="CG9" s="93">
        <f t="shared" si="61"/>
        <v>-1.5332849999999998</v>
      </c>
      <c r="CH9" s="59">
        <f t="shared" si="62"/>
        <v>0.66500000000000037</v>
      </c>
      <c r="CI9" s="58">
        <f t="shared" si="63"/>
        <v>0.42226127267290903</v>
      </c>
      <c r="CJ9" s="15"/>
      <c r="CO9"/>
      <c r="CP9"/>
      <c r="CQ9"/>
      <c r="CR9"/>
      <c r="CS9"/>
      <c r="CT9"/>
      <c r="CU9"/>
    </row>
    <row r="10" spans="1:99" s="2" customFormat="1" ht="24" customHeight="1" x14ac:dyDescent="0.25">
      <c r="A10" s="84"/>
      <c r="B10" s="141"/>
      <c r="C10" s="22"/>
      <c r="D10" s="153"/>
      <c r="E10" s="153"/>
      <c r="F10" s="153"/>
      <c r="G10" s="153"/>
      <c r="H10" s="153"/>
      <c r="I10" s="153"/>
      <c r="J10" s="153"/>
      <c r="K10" s="153"/>
      <c r="L10" s="153"/>
      <c r="M10" s="153"/>
      <c r="N10" s="153"/>
      <c r="O10" s="153"/>
      <c r="P10" s="153"/>
      <c r="Q10" s="153"/>
      <c r="R10" s="153"/>
      <c r="S10" s="153"/>
      <c r="T10" s="153"/>
      <c r="U10" s="153"/>
      <c r="V10" s="153"/>
      <c r="W10" s="153"/>
      <c r="X10" s="153"/>
      <c r="Y10" s="153"/>
      <c r="Z10" s="16" t="str">
        <f t="shared" si="3"/>
        <v/>
      </c>
      <c r="AA10" s="19" t="str">
        <f t="shared" si="4"/>
        <v/>
      </c>
      <c r="AB10" s="17" t="str">
        <f t="shared" si="5"/>
        <v/>
      </c>
      <c r="AC10" s="18" t="str">
        <f t="shared" si="6"/>
        <v/>
      </c>
      <c r="AD10" s="20" t="str">
        <f t="shared" si="7"/>
        <v/>
      </c>
      <c r="AE10" s="17" t="str">
        <f t="shared" si="8"/>
        <v/>
      </c>
      <c r="AF10" s="96" t="e">
        <f t="shared" si="0"/>
        <v>#DIV/0!</v>
      </c>
      <c r="AG10" s="97">
        <f t="shared" si="9"/>
        <v>0</v>
      </c>
      <c r="AH10" s="53" t="str">
        <f t="shared" si="10"/>
        <v/>
      </c>
      <c r="AI10" s="86" t="str">
        <f t="shared" si="11"/>
        <v/>
      </c>
      <c r="AJ10" s="5" t="str">
        <f t="shared" si="12"/>
        <v/>
      </c>
      <c r="AK10" s="5" t="str">
        <f t="shared" si="13"/>
        <v/>
      </c>
      <c r="AL10" s="5" t="str">
        <f t="shared" si="14"/>
        <v/>
      </c>
      <c r="AM10" s="5" t="str">
        <f t="shared" si="15"/>
        <v/>
      </c>
      <c r="AN10" s="5" t="str">
        <f t="shared" si="16"/>
        <v/>
      </c>
      <c r="AO10" s="5" t="str">
        <f t="shared" si="17"/>
        <v/>
      </c>
      <c r="AP10" s="5" t="str">
        <f t="shared" si="18"/>
        <v/>
      </c>
      <c r="AQ10" s="5" t="str">
        <f t="shared" si="19"/>
        <v/>
      </c>
      <c r="AR10" s="5" t="str">
        <f t="shared" si="20"/>
        <v/>
      </c>
      <c r="AS10" s="5" t="str">
        <f t="shared" si="21"/>
        <v/>
      </c>
      <c r="AT10" s="5" t="str">
        <f t="shared" si="22"/>
        <v/>
      </c>
      <c r="AU10" s="5" t="str">
        <f t="shared" si="23"/>
        <v/>
      </c>
      <c r="AV10" s="5" t="str">
        <f t="shared" si="24"/>
        <v/>
      </c>
      <c r="AW10" s="5" t="str">
        <f t="shared" si="25"/>
        <v/>
      </c>
      <c r="AX10" s="5" t="str">
        <f t="shared" si="26"/>
        <v/>
      </c>
      <c r="AY10" s="5" t="str">
        <f t="shared" si="27"/>
        <v/>
      </c>
      <c r="AZ10" s="5" t="str">
        <f t="shared" si="28"/>
        <v/>
      </c>
      <c r="BA10" s="5" t="str">
        <f t="shared" si="29"/>
        <v/>
      </c>
      <c r="BB10" s="5" t="str">
        <f t="shared" si="30"/>
        <v/>
      </c>
      <c r="BC10" s="3" t="str">
        <f t="shared" si="31"/>
        <v/>
      </c>
      <c r="BD10" s="3" t="str">
        <f t="shared" si="32"/>
        <v/>
      </c>
      <c r="BE10" s="3" t="str">
        <f t="shared" si="33"/>
        <v/>
      </c>
      <c r="BF10" s="3" t="str">
        <f t="shared" si="34"/>
        <v/>
      </c>
      <c r="BG10" s="56" t="str">
        <f t="shared" si="35"/>
        <v/>
      </c>
      <c r="BH10" s="56" t="str">
        <f t="shared" si="36"/>
        <v/>
      </c>
      <c r="BI10" s="58" t="str">
        <f t="shared" si="37"/>
        <v/>
      </c>
      <c r="BJ10" s="92" t="str">
        <f t="shared" si="38"/>
        <v/>
      </c>
      <c r="BK10" s="4" t="str">
        <f t="shared" si="39"/>
        <v/>
      </c>
      <c r="BL10" s="4" t="str">
        <f t="shared" si="40"/>
        <v/>
      </c>
      <c r="BM10" s="4" t="str">
        <f t="shared" si="41"/>
        <v/>
      </c>
      <c r="BN10" s="4" t="str">
        <f t="shared" si="42"/>
        <v/>
      </c>
      <c r="BO10" s="4" t="str">
        <f t="shared" si="43"/>
        <v/>
      </c>
      <c r="BP10" s="4" t="str">
        <f t="shared" si="44"/>
        <v/>
      </c>
      <c r="BQ10" s="4" t="str">
        <f t="shared" si="45"/>
        <v/>
      </c>
      <c r="BR10" s="4" t="str">
        <f t="shared" si="46"/>
        <v/>
      </c>
      <c r="BS10" s="4" t="str">
        <f t="shared" si="47"/>
        <v/>
      </c>
      <c r="BT10" s="4" t="str">
        <f t="shared" si="48"/>
        <v/>
      </c>
      <c r="BU10" s="4" t="str">
        <f t="shared" si="49"/>
        <v/>
      </c>
      <c r="BV10" s="4" t="str">
        <f t="shared" si="50"/>
        <v/>
      </c>
      <c r="BW10" s="4" t="str">
        <f t="shared" si="51"/>
        <v/>
      </c>
      <c r="BX10" s="4" t="str">
        <f t="shared" si="52"/>
        <v/>
      </c>
      <c r="BY10" s="4" t="str">
        <f t="shared" si="53"/>
        <v/>
      </c>
      <c r="BZ10" s="4" t="str">
        <f t="shared" si="54"/>
        <v/>
      </c>
      <c r="CA10" s="4" t="str">
        <f t="shared" si="55"/>
        <v/>
      </c>
      <c r="CB10" s="4" t="str">
        <f t="shared" si="56"/>
        <v/>
      </c>
      <c r="CC10" s="4" t="str">
        <f t="shared" si="57"/>
        <v/>
      </c>
      <c r="CD10" s="93" t="str">
        <f t="shared" si="58"/>
        <v/>
      </c>
      <c r="CE10" s="93" t="str">
        <f t="shared" si="59"/>
        <v/>
      </c>
      <c r="CF10" s="93" t="str">
        <f t="shared" si="60"/>
        <v/>
      </c>
      <c r="CG10" s="93" t="str">
        <f t="shared" si="61"/>
        <v/>
      </c>
      <c r="CH10" s="59" t="str">
        <f t="shared" si="62"/>
        <v/>
      </c>
      <c r="CI10" s="58" t="str">
        <f t="shared" si="63"/>
        <v/>
      </c>
      <c r="CJ10" s="15"/>
      <c r="CO10"/>
      <c r="CP10"/>
      <c r="CQ10"/>
      <c r="CR10"/>
      <c r="CS10"/>
      <c r="CT10"/>
      <c r="CU10"/>
    </row>
    <row r="11" spans="1:99" s="2" customFormat="1" ht="24" customHeight="1" x14ac:dyDescent="0.25">
      <c r="A11" s="84"/>
      <c r="B11" s="141"/>
      <c r="C11" s="22"/>
      <c r="D11" s="153"/>
      <c r="E11" s="153"/>
      <c r="F11" s="153"/>
      <c r="G11" s="159"/>
      <c r="H11" s="153"/>
      <c r="I11" s="159"/>
      <c r="J11" s="159"/>
      <c r="K11" s="153"/>
      <c r="L11" s="153"/>
      <c r="M11" s="153"/>
      <c r="N11" s="153"/>
      <c r="O11" s="153"/>
      <c r="P11" s="153"/>
      <c r="Q11" s="153"/>
      <c r="R11" s="153"/>
      <c r="S11" s="153"/>
      <c r="T11" s="153"/>
      <c r="U11" s="153"/>
      <c r="V11" s="153"/>
      <c r="W11" s="153"/>
      <c r="X11" s="153"/>
      <c r="Y11" s="153"/>
      <c r="Z11" s="16" t="str">
        <f t="shared" si="3"/>
        <v/>
      </c>
      <c r="AA11" s="19" t="str">
        <f t="shared" si="4"/>
        <v/>
      </c>
      <c r="AB11" s="17" t="str">
        <f t="shared" si="5"/>
        <v/>
      </c>
      <c r="AC11" s="18" t="str">
        <f t="shared" si="6"/>
        <v/>
      </c>
      <c r="AD11" s="20" t="str">
        <f t="shared" si="7"/>
        <v/>
      </c>
      <c r="AE11" s="17" t="str">
        <f t="shared" si="8"/>
        <v/>
      </c>
      <c r="AF11" s="96" t="e">
        <f t="shared" si="0"/>
        <v>#DIV/0!</v>
      </c>
      <c r="AG11" s="97">
        <f t="shared" si="9"/>
        <v>0</v>
      </c>
      <c r="AH11" s="53" t="str">
        <f t="shared" si="10"/>
        <v/>
      </c>
      <c r="AI11" s="86" t="str">
        <f t="shared" si="11"/>
        <v/>
      </c>
      <c r="AJ11" s="5" t="str">
        <f t="shared" si="12"/>
        <v/>
      </c>
      <c r="AK11" s="5" t="str">
        <f t="shared" si="13"/>
        <v/>
      </c>
      <c r="AL11" s="5" t="str">
        <f t="shared" si="14"/>
        <v/>
      </c>
      <c r="AM11" s="5" t="str">
        <f t="shared" si="15"/>
        <v/>
      </c>
      <c r="AN11" s="5" t="str">
        <f t="shared" si="16"/>
        <v/>
      </c>
      <c r="AO11" s="5" t="str">
        <f t="shared" si="17"/>
        <v/>
      </c>
      <c r="AP11" s="5" t="str">
        <f t="shared" si="18"/>
        <v/>
      </c>
      <c r="AQ11" s="5" t="str">
        <f t="shared" si="19"/>
        <v/>
      </c>
      <c r="AR11" s="5" t="str">
        <f t="shared" si="20"/>
        <v/>
      </c>
      <c r="AS11" s="5" t="str">
        <f t="shared" si="21"/>
        <v/>
      </c>
      <c r="AT11" s="5" t="str">
        <f t="shared" si="22"/>
        <v/>
      </c>
      <c r="AU11" s="5" t="str">
        <f t="shared" si="23"/>
        <v/>
      </c>
      <c r="AV11" s="5" t="str">
        <f t="shared" si="24"/>
        <v/>
      </c>
      <c r="AW11" s="5" t="str">
        <f t="shared" si="25"/>
        <v/>
      </c>
      <c r="AX11" s="5" t="str">
        <f t="shared" si="26"/>
        <v/>
      </c>
      <c r="AY11" s="5" t="str">
        <f t="shared" si="27"/>
        <v/>
      </c>
      <c r="AZ11" s="5" t="str">
        <f t="shared" si="28"/>
        <v/>
      </c>
      <c r="BA11" s="5" t="str">
        <f t="shared" si="29"/>
        <v/>
      </c>
      <c r="BB11" s="5" t="str">
        <f t="shared" si="30"/>
        <v/>
      </c>
      <c r="BC11" s="3" t="str">
        <f t="shared" si="31"/>
        <v/>
      </c>
      <c r="BD11" s="3" t="str">
        <f t="shared" si="32"/>
        <v/>
      </c>
      <c r="BE11" s="3" t="str">
        <f t="shared" si="33"/>
        <v/>
      </c>
      <c r="BF11" s="3" t="str">
        <f t="shared" si="34"/>
        <v/>
      </c>
      <c r="BG11" s="56" t="str">
        <f t="shared" si="35"/>
        <v/>
      </c>
      <c r="BH11" s="56" t="str">
        <f t="shared" si="36"/>
        <v/>
      </c>
      <c r="BI11" s="58" t="str">
        <f t="shared" si="37"/>
        <v/>
      </c>
      <c r="BJ11" s="92" t="str">
        <f t="shared" si="38"/>
        <v/>
      </c>
      <c r="BK11" s="4" t="str">
        <f t="shared" si="39"/>
        <v/>
      </c>
      <c r="BL11" s="4" t="str">
        <f t="shared" si="40"/>
        <v/>
      </c>
      <c r="BM11" s="4" t="str">
        <f t="shared" si="41"/>
        <v/>
      </c>
      <c r="BN11" s="4" t="str">
        <f t="shared" si="42"/>
        <v/>
      </c>
      <c r="BO11" s="4" t="str">
        <f t="shared" si="43"/>
        <v/>
      </c>
      <c r="BP11" s="4" t="str">
        <f t="shared" si="44"/>
        <v/>
      </c>
      <c r="BQ11" s="4" t="str">
        <f t="shared" si="45"/>
        <v/>
      </c>
      <c r="BR11" s="4" t="str">
        <f t="shared" si="46"/>
        <v/>
      </c>
      <c r="BS11" s="4" t="str">
        <f t="shared" si="47"/>
        <v/>
      </c>
      <c r="BT11" s="4" t="str">
        <f t="shared" si="48"/>
        <v/>
      </c>
      <c r="BU11" s="4" t="str">
        <f t="shared" si="49"/>
        <v/>
      </c>
      <c r="BV11" s="4" t="str">
        <f t="shared" si="50"/>
        <v/>
      </c>
      <c r="BW11" s="4" t="str">
        <f t="shared" si="51"/>
        <v/>
      </c>
      <c r="BX11" s="4" t="str">
        <f t="shared" si="52"/>
        <v/>
      </c>
      <c r="BY11" s="4" t="str">
        <f t="shared" si="53"/>
        <v/>
      </c>
      <c r="BZ11" s="4" t="str">
        <f t="shared" si="54"/>
        <v/>
      </c>
      <c r="CA11" s="4" t="str">
        <f t="shared" si="55"/>
        <v/>
      </c>
      <c r="CB11" s="4" t="str">
        <f t="shared" si="56"/>
        <v/>
      </c>
      <c r="CC11" s="4" t="str">
        <f t="shared" si="57"/>
        <v/>
      </c>
      <c r="CD11" s="93" t="str">
        <f t="shared" si="58"/>
        <v/>
      </c>
      <c r="CE11" s="93" t="str">
        <f t="shared" si="59"/>
        <v/>
      </c>
      <c r="CF11" s="93" t="str">
        <f t="shared" si="60"/>
        <v/>
      </c>
      <c r="CG11" s="93" t="str">
        <f t="shared" si="61"/>
        <v/>
      </c>
      <c r="CH11" s="59" t="str">
        <f t="shared" si="62"/>
        <v/>
      </c>
      <c r="CI11" s="58" t="str">
        <f t="shared" si="63"/>
        <v/>
      </c>
      <c r="CJ11" s="15"/>
      <c r="CO11"/>
      <c r="CP11"/>
      <c r="CQ11"/>
      <c r="CR11"/>
      <c r="CS11"/>
      <c r="CT11"/>
      <c r="CU11"/>
    </row>
    <row r="12" spans="1:99" s="2" customFormat="1" ht="24" customHeight="1" x14ac:dyDescent="0.25">
      <c r="A12" s="84"/>
      <c r="B12" s="141"/>
      <c r="C12" s="6"/>
      <c r="D12" s="154"/>
      <c r="E12" s="154"/>
      <c r="F12" s="154"/>
      <c r="G12" s="154"/>
      <c r="H12" s="153"/>
      <c r="I12" s="154"/>
      <c r="J12" s="154"/>
      <c r="K12" s="153"/>
      <c r="L12" s="154"/>
      <c r="M12" s="154"/>
      <c r="N12" s="154"/>
      <c r="O12" s="153"/>
      <c r="P12" s="153"/>
      <c r="Q12" s="153"/>
      <c r="R12" s="153"/>
      <c r="S12" s="153"/>
      <c r="T12" s="153"/>
      <c r="U12" s="153"/>
      <c r="V12" s="153"/>
      <c r="W12" s="153"/>
      <c r="X12" s="153"/>
      <c r="Y12" s="153"/>
      <c r="Z12" s="16" t="str">
        <f t="shared" si="3"/>
        <v/>
      </c>
      <c r="AA12" s="19" t="str">
        <f t="shared" si="4"/>
        <v/>
      </c>
      <c r="AB12" s="17" t="str">
        <f t="shared" si="5"/>
        <v/>
      </c>
      <c r="AC12" s="18" t="str">
        <f t="shared" si="6"/>
        <v/>
      </c>
      <c r="AD12" s="20" t="str">
        <f t="shared" si="7"/>
        <v/>
      </c>
      <c r="AE12" s="17" t="str">
        <f t="shared" si="8"/>
        <v/>
      </c>
      <c r="AF12" s="96" t="e">
        <f t="shared" si="0"/>
        <v>#DIV/0!</v>
      </c>
      <c r="AG12" s="97">
        <f t="shared" si="9"/>
        <v>0</v>
      </c>
      <c r="AH12" s="53" t="str">
        <f t="shared" si="10"/>
        <v/>
      </c>
      <c r="AI12" s="86" t="str">
        <f t="shared" si="11"/>
        <v/>
      </c>
      <c r="AJ12" s="5" t="str">
        <f t="shared" si="12"/>
        <v/>
      </c>
      <c r="AK12" s="5" t="str">
        <f t="shared" si="13"/>
        <v/>
      </c>
      <c r="AL12" s="5" t="str">
        <f t="shared" si="14"/>
        <v/>
      </c>
      <c r="AM12" s="5" t="str">
        <f t="shared" si="15"/>
        <v/>
      </c>
      <c r="AN12" s="5" t="str">
        <f t="shared" si="16"/>
        <v/>
      </c>
      <c r="AO12" s="5" t="str">
        <f t="shared" si="17"/>
        <v/>
      </c>
      <c r="AP12" s="5" t="str">
        <f t="shared" si="18"/>
        <v/>
      </c>
      <c r="AQ12" s="5" t="str">
        <f t="shared" si="19"/>
        <v/>
      </c>
      <c r="AR12" s="5" t="str">
        <f t="shared" si="20"/>
        <v/>
      </c>
      <c r="AS12" s="5" t="str">
        <f t="shared" si="21"/>
        <v/>
      </c>
      <c r="AT12" s="5" t="str">
        <f t="shared" si="22"/>
        <v/>
      </c>
      <c r="AU12" s="5" t="str">
        <f t="shared" si="23"/>
        <v/>
      </c>
      <c r="AV12" s="5" t="str">
        <f t="shared" si="24"/>
        <v/>
      </c>
      <c r="AW12" s="5" t="str">
        <f t="shared" si="25"/>
        <v/>
      </c>
      <c r="AX12" s="5" t="str">
        <f t="shared" si="26"/>
        <v/>
      </c>
      <c r="AY12" s="5" t="str">
        <f t="shared" si="27"/>
        <v/>
      </c>
      <c r="AZ12" s="5" t="str">
        <f t="shared" si="28"/>
        <v/>
      </c>
      <c r="BA12" s="5" t="str">
        <f t="shared" si="29"/>
        <v/>
      </c>
      <c r="BB12" s="5" t="str">
        <f t="shared" si="30"/>
        <v/>
      </c>
      <c r="BC12" s="3" t="str">
        <f t="shared" si="31"/>
        <v/>
      </c>
      <c r="BD12" s="3" t="str">
        <f t="shared" si="32"/>
        <v/>
      </c>
      <c r="BE12" s="3" t="str">
        <f t="shared" si="33"/>
        <v/>
      </c>
      <c r="BF12" s="3" t="str">
        <f t="shared" si="34"/>
        <v/>
      </c>
      <c r="BG12" s="55" t="str">
        <f t="shared" si="35"/>
        <v/>
      </c>
      <c r="BH12" s="56" t="str">
        <f t="shared" si="36"/>
        <v/>
      </c>
      <c r="BI12" s="57" t="str">
        <f t="shared" si="37"/>
        <v/>
      </c>
      <c r="BJ12" s="92" t="str">
        <f t="shared" si="38"/>
        <v/>
      </c>
      <c r="BK12" s="4" t="str">
        <f t="shared" si="39"/>
        <v/>
      </c>
      <c r="BL12" s="4" t="str">
        <f t="shared" si="40"/>
        <v/>
      </c>
      <c r="BM12" s="4" t="str">
        <f t="shared" si="41"/>
        <v/>
      </c>
      <c r="BN12" s="4" t="str">
        <f t="shared" si="42"/>
        <v/>
      </c>
      <c r="BO12" s="4" t="str">
        <f t="shared" si="43"/>
        <v/>
      </c>
      <c r="BP12" s="4" t="str">
        <f t="shared" si="44"/>
        <v/>
      </c>
      <c r="BQ12" s="4" t="str">
        <f t="shared" si="45"/>
        <v/>
      </c>
      <c r="BR12" s="4" t="str">
        <f t="shared" si="46"/>
        <v/>
      </c>
      <c r="BS12" s="4" t="str">
        <f t="shared" si="47"/>
        <v/>
      </c>
      <c r="BT12" s="4" t="str">
        <f t="shared" si="48"/>
        <v/>
      </c>
      <c r="BU12" s="4" t="str">
        <f t="shared" si="49"/>
        <v/>
      </c>
      <c r="BV12" s="4" t="str">
        <f t="shared" si="50"/>
        <v/>
      </c>
      <c r="BW12" s="4" t="str">
        <f t="shared" si="51"/>
        <v/>
      </c>
      <c r="BX12" s="4" t="str">
        <f t="shared" si="52"/>
        <v/>
      </c>
      <c r="BY12" s="4" t="str">
        <f t="shared" si="53"/>
        <v/>
      </c>
      <c r="BZ12" s="4" t="str">
        <f t="shared" si="54"/>
        <v/>
      </c>
      <c r="CA12" s="4" t="str">
        <f t="shared" si="55"/>
        <v/>
      </c>
      <c r="CB12" s="4" t="str">
        <f t="shared" si="56"/>
        <v/>
      </c>
      <c r="CC12" s="4" t="str">
        <f t="shared" si="57"/>
        <v/>
      </c>
      <c r="CD12" s="93" t="str">
        <f t="shared" si="58"/>
        <v/>
      </c>
      <c r="CE12" s="93" t="str">
        <f t="shared" si="59"/>
        <v/>
      </c>
      <c r="CF12" s="93" t="str">
        <f t="shared" si="60"/>
        <v/>
      </c>
      <c r="CG12" s="93" t="str">
        <f t="shared" si="61"/>
        <v/>
      </c>
      <c r="CH12" s="59" t="str">
        <f t="shared" si="62"/>
        <v/>
      </c>
      <c r="CI12" s="58" t="str">
        <f t="shared" si="63"/>
        <v/>
      </c>
      <c r="CJ12" s="15"/>
      <c r="CO12"/>
      <c r="CP12"/>
      <c r="CQ12"/>
      <c r="CR12"/>
      <c r="CS12"/>
      <c r="CT12"/>
      <c r="CU12"/>
    </row>
    <row r="13" spans="1:99" s="2" customFormat="1" ht="24" customHeight="1" x14ac:dyDescent="0.25">
      <c r="A13" s="84"/>
      <c r="B13" s="141"/>
      <c r="C13" s="22"/>
      <c r="D13" s="154"/>
      <c r="E13" s="154"/>
      <c r="F13" s="154"/>
      <c r="G13" s="154"/>
      <c r="H13" s="153"/>
      <c r="I13" s="154"/>
      <c r="J13" s="154"/>
      <c r="K13" s="153"/>
      <c r="L13" s="154"/>
      <c r="M13" s="154"/>
      <c r="N13" s="153"/>
      <c r="O13" s="153"/>
      <c r="P13" s="153"/>
      <c r="Q13" s="153"/>
      <c r="R13" s="153"/>
      <c r="S13" s="153"/>
      <c r="T13" s="153"/>
      <c r="U13" s="153"/>
      <c r="V13" s="154"/>
      <c r="W13" s="154"/>
      <c r="X13" s="154"/>
      <c r="Y13" s="153"/>
      <c r="Z13" s="16" t="str">
        <f t="shared" si="3"/>
        <v/>
      </c>
      <c r="AA13" s="19" t="str">
        <f t="shared" si="4"/>
        <v/>
      </c>
      <c r="AB13" s="17" t="str">
        <f t="shared" si="5"/>
        <v/>
      </c>
      <c r="AC13" s="18" t="str">
        <f t="shared" si="6"/>
        <v/>
      </c>
      <c r="AD13" s="20" t="str">
        <f t="shared" si="7"/>
        <v/>
      </c>
      <c r="AE13" s="17" t="str">
        <f t="shared" si="8"/>
        <v/>
      </c>
      <c r="AF13" s="96" t="e">
        <f t="shared" si="0"/>
        <v>#DIV/0!</v>
      </c>
      <c r="AG13" s="97">
        <f t="shared" si="9"/>
        <v>0</v>
      </c>
      <c r="AH13" s="53" t="str">
        <f t="shared" si="10"/>
        <v/>
      </c>
      <c r="AI13" s="86" t="str">
        <f t="shared" si="11"/>
        <v/>
      </c>
      <c r="AJ13" s="5" t="str">
        <f t="shared" si="12"/>
        <v/>
      </c>
      <c r="AK13" s="5" t="str">
        <f t="shared" si="13"/>
        <v/>
      </c>
      <c r="AL13" s="5" t="str">
        <f t="shared" si="14"/>
        <v/>
      </c>
      <c r="AM13" s="5" t="str">
        <f t="shared" si="15"/>
        <v/>
      </c>
      <c r="AN13" s="5" t="str">
        <f t="shared" si="16"/>
        <v/>
      </c>
      <c r="AO13" s="5" t="str">
        <f t="shared" si="17"/>
        <v/>
      </c>
      <c r="AP13" s="5" t="str">
        <f t="shared" si="18"/>
        <v/>
      </c>
      <c r="AQ13" s="5" t="str">
        <f t="shared" si="19"/>
        <v/>
      </c>
      <c r="AR13" s="5" t="str">
        <f t="shared" si="20"/>
        <v/>
      </c>
      <c r="AS13" s="5" t="str">
        <f t="shared" si="21"/>
        <v/>
      </c>
      <c r="AT13" s="5" t="str">
        <f t="shared" si="22"/>
        <v/>
      </c>
      <c r="AU13" s="5" t="str">
        <f t="shared" si="23"/>
        <v/>
      </c>
      <c r="AV13" s="5" t="str">
        <f t="shared" si="24"/>
        <v/>
      </c>
      <c r="AW13" s="5" t="str">
        <f t="shared" si="25"/>
        <v/>
      </c>
      <c r="AX13" s="5" t="str">
        <f t="shared" si="26"/>
        <v/>
      </c>
      <c r="AY13" s="5" t="str">
        <f t="shared" si="27"/>
        <v/>
      </c>
      <c r="AZ13" s="5" t="str">
        <f t="shared" si="28"/>
        <v/>
      </c>
      <c r="BA13" s="5" t="str">
        <f t="shared" si="29"/>
        <v/>
      </c>
      <c r="BB13" s="5" t="str">
        <f t="shared" si="30"/>
        <v/>
      </c>
      <c r="BC13" s="3" t="str">
        <f t="shared" si="31"/>
        <v/>
      </c>
      <c r="BD13" s="3" t="str">
        <f t="shared" si="32"/>
        <v/>
      </c>
      <c r="BE13" s="3" t="str">
        <f t="shared" si="33"/>
        <v/>
      </c>
      <c r="BF13" s="3" t="str">
        <f t="shared" si="34"/>
        <v/>
      </c>
      <c r="BG13" s="55" t="str">
        <f t="shared" si="35"/>
        <v/>
      </c>
      <c r="BH13" s="56" t="str">
        <f t="shared" si="36"/>
        <v/>
      </c>
      <c r="BI13" s="57" t="str">
        <f t="shared" si="37"/>
        <v/>
      </c>
      <c r="BJ13" s="92" t="str">
        <f t="shared" si="38"/>
        <v/>
      </c>
      <c r="BK13" s="4" t="str">
        <f t="shared" si="39"/>
        <v/>
      </c>
      <c r="BL13" s="4" t="str">
        <f t="shared" si="40"/>
        <v/>
      </c>
      <c r="BM13" s="4" t="str">
        <f t="shared" si="41"/>
        <v/>
      </c>
      <c r="BN13" s="4" t="str">
        <f t="shared" si="42"/>
        <v/>
      </c>
      <c r="BO13" s="4" t="str">
        <f t="shared" si="43"/>
        <v/>
      </c>
      <c r="BP13" s="4" t="str">
        <f t="shared" si="44"/>
        <v/>
      </c>
      <c r="BQ13" s="4" t="str">
        <f t="shared" si="45"/>
        <v/>
      </c>
      <c r="BR13" s="4" t="str">
        <f t="shared" si="46"/>
        <v/>
      </c>
      <c r="BS13" s="4" t="str">
        <f t="shared" si="47"/>
        <v/>
      </c>
      <c r="BT13" s="4" t="str">
        <f t="shared" si="48"/>
        <v/>
      </c>
      <c r="BU13" s="4" t="str">
        <f t="shared" si="49"/>
        <v/>
      </c>
      <c r="BV13" s="4" t="str">
        <f t="shared" si="50"/>
        <v/>
      </c>
      <c r="BW13" s="4" t="str">
        <f t="shared" si="51"/>
        <v/>
      </c>
      <c r="BX13" s="4" t="str">
        <f t="shared" si="52"/>
        <v/>
      </c>
      <c r="BY13" s="4" t="str">
        <f t="shared" si="53"/>
        <v/>
      </c>
      <c r="BZ13" s="4" t="str">
        <f t="shared" si="54"/>
        <v/>
      </c>
      <c r="CA13" s="4" t="str">
        <f t="shared" si="55"/>
        <v/>
      </c>
      <c r="CB13" s="4" t="str">
        <f t="shared" si="56"/>
        <v/>
      </c>
      <c r="CC13" s="4" t="str">
        <f t="shared" si="57"/>
        <v/>
      </c>
      <c r="CD13" s="93" t="str">
        <f t="shared" si="58"/>
        <v/>
      </c>
      <c r="CE13" s="93" t="str">
        <f t="shared" si="59"/>
        <v/>
      </c>
      <c r="CF13" s="93" t="str">
        <f t="shared" si="60"/>
        <v/>
      </c>
      <c r="CG13" s="93" t="str">
        <f t="shared" si="61"/>
        <v/>
      </c>
      <c r="CH13" s="59" t="str">
        <f t="shared" si="62"/>
        <v/>
      </c>
      <c r="CI13" s="58" t="str">
        <f t="shared" si="63"/>
        <v/>
      </c>
      <c r="CJ13" s="15"/>
      <c r="CO13"/>
      <c r="CP13"/>
      <c r="CQ13"/>
      <c r="CR13"/>
      <c r="CS13"/>
      <c r="CT13"/>
      <c r="CU13"/>
    </row>
    <row r="14" spans="1:99" s="2" customFormat="1" ht="24" customHeight="1" x14ac:dyDescent="0.25">
      <c r="A14" s="84"/>
      <c r="B14" s="141"/>
      <c r="C14" s="51"/>
      <c r="D14" s="154"/>
      <c r="E14" s="154"/>
      <c r="F14" s="154"/>
      <c r="G14" s="154"/>
      <c r="H14" s="153"/>
      <c r="I14" s="154"/>
      <c r="J14" s="154"/>
      <c r="K14" s="154"/>
      <c r="L14" s="154"/>
      <c r="M14" s="154"/>
      <c r="N14" s="154"/>
      <c r="O14" s="153"/>
      <c r="P14" s="153"/>
      <c r="Q14" s="153"/>
      <c r="R14" s="153"/>
      <c r="S14" s="154"/>
      <c r="T14" s="153"/>
      <c r="U14" s="153"/>
      <c r="V14" s="154"/>
      <c r="W14" s="154"/>
      <c r="X14" s="154"/>
      <c r="Y14" s="154"/>
      <c r="Z14" s="16" t="str">
        <f t="shared" si="3"/>
        <v/>
      </c>
      <c r="AA14" s="19" t="str">
        <f t="shared" si="4"/>
        <v/>
      </c>
      <c r="AB14" s="17" t="str">
        <f t="shared" si="5"/>
        <v/>
      </c>
      <c r="AC14" s="18" t="str">
        <f t="shared" si="6"/>
        <v/>
      </c>
      <c r="AD14" s="20" t="str">
        <f t="shared" si="7"/>
        <v/>
      </c>
      <c r="AE14" s="17" t="str">
        <f t="shared" si="8"/>
        <v/>
      </c>
      <c r="AF14" s="96" t="e">
        <f t="shared" si="0"/>
        <v>#DIV/0!</v>
      </c>
      <c r="AG14" s="97">
        <f t="shared" si="9"/>
        <v>0</v>
      </c>
      <c r="AH14" s="53" t="str">
        <f t="shared" si="10"/>
        <v/>
      </c>
      <c r="AI14" s="86" t="str">
        <f t="shared" si="11"/>
        <v/>
      </c>
      <c r="AJ14" s="5" t="str">
        <f t="shared" si="12"/>
        <v/>
      </c>
      <c r="AK14" s="5" t="str">
        <f t="shared" si="13"/>
        <v/>
      </c>
      <c r="AL14" s="5" t="str">
        <f t="shared" si="14"/>
        <v/>
      </c>
      <c r="AM14" s="5" t="str">
        <f t="shared" si="15"/>
        <v/>
      </c>
      <c r="AN14" s="5" t="str">
        <f t="shared" si="16"/>
        <v/>
      </c>
      <c r="AO14" s="5" t="str">
        <f t="shared" si="17"/>
        <v/>
      </c>
      <c r="AP14" s="5" t="str">
        <f t="shared" si="18"/>
        <v/>
      </c>
      <c r="AQ14" s="5" t="str">
        <f t="shared" si="19"/>
        <v/>
      </c>
      <c r="AR14" s="5" t="str">
        <f t="shared" si="20"/>
        <v/>
      </c>
      <c r="AS14" s="5" t="str">
        <f t="shared" si="21"/>
        <v/>
      </c>
      <c r="AT14" s="5" t="str">
        <f t="shared" si="22"/>
        <v/>
      </c>
      <c r="AU14" s="5" t="str">
        <f t="shared" si="23"/>
        <v/>
      </c>
      <c r="AV14" s="5" t="str">
        <f t="shared" si="24"/>
        <v/>
      </c>
      <c r="AW14" s="5" t="str">
        <f t="shared" si="25"/>
        <v/>
      </c>
      <c r="AX14" s="5" t="str">
        <f t="shared" si="26"/>
        <v/>
      </c>
      <c r="AY14" s="5" t="str">
        <f t="shared" si="27"/>
        <v/>
      </c>
      <c r="AZ14" s="5" t="str">
        <f t="shared" si="28"/>
        <v/>
      </c>
      <c r="BA14" s="5" t="str">
        <f t="shared" si="29"/>
        <v/>
      </c>
      <c r="BB14" s="5" t="str">
        <f t="shared" si="30"/>
        <v/>
      </c>
      <c r="BC14" s="3" t="str">
        <f t="shared" si="31"/>
        <v/>
      </c>
      <c r="BD14" s="3" t="str">
        <f t="shared" si="32"/>
        <v/>
      </c>
      <c r="BE14" s="3" t="str">
        <f t="shared" si="33"/>
        <v/>
      </c>
      <c r="BF14" s="3" t="str">
        <f t="shared" si="34"/>
        <v/>
      </c>
      <c r="BG14" s="55" t="str">
        <f t="shared" si="35"/>
        <v/>
      </c>
      <c r="BH14" s="56" t="str">
        <f t="shared" si="36"/>
        <v/>
      </c>
      <c r="BI14" s="57" t="str">
        <f t="shared" si="37"/>
        <v/>
      </c>
      <c r="BJ14" s="92" t="str">
        <f t="shared" si="38"/>
        <v/>
      </c>
      <c r="BK14" s="4" t="str">
        <f t="shared" si="39"/>
        <v/>
      </c>
      <c r="BL14" s="4" t="str">
        <f t="shared" si="40"/>
        <v/>
      </c>
      <c r="BM14" s="4" t="str">
        <f t="shared" si="41"/>
        <v/>
      </c>
      <c r="BN14" s="4" t="str">
        <f t="shared" si="42"/>
        <v/>
      </c>
      <c r="BO14" s="4" t="str">
        <f t="shared" si="43"/>
        <v/>
      </c>
      <c r="BP14" s="4" t="str">
        <f t="shared" si="44"/>
        <v/>
      </c>
      <c r="BQ14" s="4" t="str">
        <f t="shared" si="45"/>
        <v/>
      </c>
      <c r="BR14" s="4" t="str">
        <f t="shared" si="46"/>
        <v/>
      </c>
      <c r="BS14" s="4" t="str">
        <f t="shared" si="47"/>
        <v/>
      </c>
      <c r="BT14" s="4" t="str">
        <f t="shared" si="48"/>
        <v/>
      </c>
      <c r="BU14" s="4" t="str">
        <f t="shared" si="49"/>
        <v/>
      </c>
      <c r="BV14" s="4" t="str">
        <f t="shared" si="50"/>
        <v/>
      </c>
      <c r="BW14" s="4" t="str">
        <f t="shared" si="51"/>
        <v/>
      </c>
      <c r="BX14" s="4" t="str">
        <f t="shared" si="52"/>
        <v/>
      </c>
      <c r="BY14" s="4" t="str">
        <f t="shared" si="53"/>
        <v/>
      </c>
      <c r="BZ14" s="4" t="str">
        <f t="shared" si="54"/>
        <v/>
      </c>
      <c r="CA14" s="4" t="str">
        <f t="shared" si="55"/>
        <v/>
      </c>
      <c r="CB14" s="4" t="str">
        <f t="shared" si="56"/>
        <v/>
      </c>
      <c r="CC14" s="4" t="str">
        <f t="shared" si="57"/>
        <v/>
      </c>
      <c r="CD14" s="93" t="str">
        <f t="shared" si="58"/>
        <v/>
      </c>
      <c r="CE14" s="93" t="str">
        <f t="shared" si="59"/>
        <v/>
      </c>
      <c r="CF14" s="93" t="str">
        <f t="shared" si="60"/>
        <v/>
      </c>
      <c r="CG14" s="93" t="str">
        <f t="shared" si="61"/>
        <v/>
      </c>
      <c r="CH14" s="59" t="str">
        <f t="shared" si="62"/>
        <v/>
      </c>
      <c r="CI14" s="58" t="str">
        <f t="shared" si="63"/>
        <v/>
      </c>
      <c r="CJ14" s="15"/>
      <c r="CO14"/>
      <c r="CP14"/>
      <c r="CQ14"/>
      <c r="CR14"/>
      <c r="CS14"/>
      <c r="CT14"/>
      <c r="CU14"/>
    </row>
    <row r="15" spans="1:99" s="2" customFormat="1" ht="7.5" customHeight="1" x14ac:dyDescent="0.25">
      <c r="A15" s="36"/>
      <c r="B15" s="37"/>
      <c r="C15" s="37"/>
      <c r="D15" s="38"/>
      <c r="E15" s="38"/>
      <c r="F15" s="38"/>
      <c r="G15" s="38"/>
      <c r="H15" s="38"/>
      <c r="I15" s="38"/>
      <c r="J15" s="38"/>
      <c r="K15" s="38"/>
      <c r="L15" s="38"/>
      <c r="M15" s="38"/>
      <c r="N15" s="38"/>
      <c r="O15" s="38"/>
      <c r="P15" s="38"/>
      <c r="Q15" s="38"/>
      <c r="R15" s="38"/>
      <c r="S15" s="38"/>
      <c r="T15" s="38"/>
      <c r="U15" s="38"/>
      <c r="V15" s="38"/>
      <c r="W15" s="38"/>
      <c r="X15" s="38"/>
      <c r="Y15" s="38"/>
      <c r="Z15" s="39"/>
      <c r="AA15" s="40"/>
      <c r="AB15" s="41"/>
      <c r="AC15" s="42"/>
      <c r="AD15" s="43"/>
      <c r="AE15" s="41"/>
      <c r="AF15" s="44"/>
      <c r="AG15" s="45"/>
      <c r="AH15" s="45"/>
      <c r="AI15" s="87"/>
      <c r="AJ15" s="87"/>
      <c r="AK15" s="87"/>
      <c r="AL15" s="87"/>
      <c r="AM15" s="87"/>
      <c r="AN15" s="87"/>
      <c r="AO15" s="87"/>
      <c r="AP15" s="87"/>
      <c r="AQ15" s="87"/>
      <c r="AR15" s="87"/>
      <c r="AS15" s="87"/>
      <c r="AT15" s="87"/>
      <c r="AU15" s="87"/>
      <c r="AV15" s="87"/>
      <c r="AW15" s="87"/>
      <c r="AX15" s="87"/>
      <c r="AY15" s="87"/>
      <c r="AZ15" s="87" t="str">
        <f t="shared" ref="AZ15:AZ38" si="64">IF(U15*U$4=0,"",U15/U$4-1)</f>
        <v/>
      </c>
      <c r="BA15" s="87" t="str">
        <f t="shared" ref="BA15:BA38" si="65">IF(V15*V$4=0,"",V15/V$4-1)</f>
        <v/>
      </c>
      <c r="BB15" s="87" t="str">
        <f t="shared" ref="BB15:BB38" si="66">IF(Y15*Y$4=0,"",Y15/Y$4-1)</f>
        <v/>
      </c>
      <c r="BC15" s="87"/>
      <c r="BD15" s="87"/>
      <c r="BE15" s="87"/>
      <c r="BF15" s="87"/>
      <c r="BG15" s="87"/>
      <c r="BH15" s="87"/>
      <c r="BI15" s="87"/>
      <c r="BJ15" s="88" t="str">
        <f t="shared" ref="BJ15:BJ29" si="67">IF(D15*D$4=0,"",D15-D$4)</f>
        <v/>
      </c>
      <c r="BK15" s="88" t="str">
        <f t="shared" ref="BK15:BK29" si="68">IF(E15*E$4=0,"",E15-E$4)</f>
        <v/>
      </c>
      <c r="BL15" s="88" t="str">
        <f t="shared" ref="BL15:BL29" si="69">IF(F15*F$4=0,"",F15-F$4)</f>
        <v/>
      </c>
      <c r="BM15" s="88" t="str">
        <f t="shared" ref="BM15:BM29" si="70">IF(G15*G$4=0,"",G15-G$4)</f>
        <v/>
      </c>
      <c r="BN15" s="88" t="str">
        <f t="shared" ref="BN15:BN29" si="71">IF(H15*H$4=0,"",H15-H$4)</f>
        <v/>
      </c>
      <c r="BO15" s="88" t="str">
        <f t="shared" ref="BO15:BO29" si="72">IF(I15*I$4=0,"",I15-I$4)</f>
        <v/>
      </c>
      <c r="BP15" s="88" t="str">
        <f t="shared" ref="BP15:BP29" si="73">IF(J15*J$4=0,"",J15-J$4)</f>
        <v/>
      </c>
      <c r="BQ15" s="88" t="str">
        <f t="shared" ref="BQ15:BQ29" si="74">IF(K15*K$4=0,"",K15-K$4)</f>
        <v/>
      </c>
      <c r="BR15" s="88" t="str">
        <f t="shared" ref="BR15:BR29" si="75">IF(L15*L$4=0,"",L15-L$4)</f>
        <v/>
      </c>
      <c r="BS15" s="88" t="str">
        <f t="shared" ref="BS15:BS29" si="76">IF(M15*M$4=0,"",M15-M$4)</f>
        <v/>
      </c>
      <c r="BT15" s="88" t="str">
        <f t="shared" ref="BT15:BT29" si="77">IF(N15*N$4=0,"",N15-N$4)</f>
        <v/>
      </c>
      <c r="BU15" s="88" t="str">
        <f t="shared" ref="BU15:BU29" si="78">IF(O15*O$4=0,"",O15-O$4)</f>
        <v/>
      </c>
      <c r="BV15" s="88" t="str">
        <f t="shared" ref="BV15:BV29" si="79">IF(P15*P$4=0,"",P15-P$4)</f>
        <v/>
      </c>
      <c r="BW15" s="88" t="str">
        <f t="shared" ref="BW15:BW29" si="80">IF(Q15*Q$4=0,"",Q15-Q$4)</f>
        <v/>
      </c>
      <c r="BX15" s="88" t="str">
        <f t="shared" ref="BX15:BX29" si="81">IF(R15*R$4=0,"",R15-R$4)</f>
        <v/>
      </c>
      <c r="BY15" s="88" t="str">
        <f t="shared" ref="BY15:BY29" si="82">IF(S15*S$4=0,"",S15-S$4)</f>
        <v/>
      </c>
      <c r="BZ15" s="88" t="str">
        <f t="shared" ref="BZ15:BZ29" si="83">IF(T15*T$4=0,"",T15-T$4)</f>
        <v/>
      </c>
      <c r="CA15" s="88" t="str">
        <f t="shared" ref="CA15:CA29" si="84">IF(U15*U$4=0,"",U15-U$4)</f>
        <v/>
      </c>
      <c r="CB15" s="88" t="str">
        <f t="shared" ref="CB15:CB29" si="85">IF(V15*V$4=0,"",V15-V$4)</f>
        <v/>
      </c>
      <c r="CC15" s="88" t="str">
        <f t="shared" ref="CC15:CC38" si="86">IF(Y15*Y$4=0,"",Y15-Y$4)</f>
        <v/>
      </c>
      <c r="CD15" s="47"/>
      <c r="CE15" s="46"/>
      <c r="CF15" s="46"/>
      <c r="CG15" s="46"/>
      <c r="CH15" s="87"/>
      <c r="CI15" s="87"/>
      <c r="CJ15" s="15"/>
      <c r="CO15"/>
      <c r="CP15"/>
      <c r="CQ15"/>
      <c r="CR15"/>
      <c r="CS15"/>
      <c r="CT15"/>
      <c r="CU15"/>
    </row>
    <row r="16" spans="1:99" s="2" customFormat="1" ht="24" customHeight="1" x14ac:dyDescent="0.25">
      <c r="C16" s="30"/>
      <c r="D16" s="52"/>
      <c r="E16" s="52"/>
      <c r="F16" s="52"/>
      <c r="G16" s="52"/>
      <c r="H16" s="52"/>
      <c r="I16" s="52"/>
      <c r="J16" s="52"/>
      <c r="K16" s="52"/>
      <c r="L16" s="52"/>
      <c r="M16" s="52"/>
      <c r="N16" s="52"/>
      <c r="O16" s="52"/>
      <c r="P16" s="52"/>
      <c r="Q16" s="52"/>
      <c r="R16" s="52"/>
      <c r="S16" s="52"/>
      <c r="T16" s="52"/>
      <c r="U16" s="52"/>
      <c r="V16" s="52"/>
      <c r="W16" s="52"/>
      <c r="X16" s="52"/>
      <c r="Y16" s="52"/>
      <c r="Z16" s="60"/>
      <c r="AA16" s="61"/>
      <c r="AB16" s="62"/>
      <c r="AC16" s="63"/>
      <c r="AD16" s="64"/>
      <c r="AE16" s="62"/>
      <c r="AF16" s="33"/>
      <c r="AG16" s="34"/>
      <c r="AH16" s="75"/>
      <c r="AI16" s="76"/>
      <c r="AJ16" s="76"/>
      <c r="AK16" s="76"/>
      <c r="AL16" s="76"/>
      <c r="AM16" s="76"/>
      <c r="AN16" s="76"/>
      <c r="AO16" s="76"/>
      <c r="AP16" s="76"/>
      <c r="AQ16" s="76"/>
      <c r="AR16" s="76"/>
      <c r="AS16" s="76"/>
      <c r="AT16" s="76"/>
      <c r="AU16" s="76"/>
      <c r="AV16" s="76"/>
      <c r="AW16" s="76"/>
      <c r="AX16" s="76"/>
      <c r="AY16" s="76"/>
      <c r="AZ16" s="76" t="str">
        <f t="shared" si="64"/>
        <v/>
      </c>
      <c r="BA16" s="76" t="str">
        <f t="shared" si="65"/>
        <v/>
      </c>
      <c r="BB16" s="76" t="str">
        <f t="shared" si="66"/>
        <v/>
      </c>
      <c r="BC16" s="76"/>
      <c r="BD16" s="76"/>
      <c r="BE16" s="76"/>
      <c r="BF16" s="76"/>
      <c r="BG16" s="76"/>
      <c r="BH16" s="76"/>
      <c r="BI16" s="76"/>
      <c r="BJ16" s="77" t="str">
        <f t="shared" si="67"/>
        <v/>
      </c>
      <c r="BK16" s="77" t="str">
        <f t="shared" si="68"/>
        <v/>
      </c>
      <c r="BL16" s="77" t="str">
        <f t="shared" si="69"/>
        <v/>
      </c>
      <c r="BM16" s="77" t="str">
        <f t="shared" si="70"/>
        <v/>
      </c>
      <c r="BN16" s="77" t="str">
        <f t="shared" si="71"/>
        <v/>
      </c>
      <c r="BO16" s="77" t="str">
        <f t="shared" si="72"/>
        <v/>
      </c>
      <c r="BP16" s="77" t="str">
        <f t="shared" si="73"/>
        <v/>
      </c>
      <c r="BQ16" s="77" t="str">
        <f t="shared" si="74"/>
        <v/>
      </c>
      <c r="BR16" s="77" t="str">
        <f t="shared" si="75"/>
        <v/>
      </c>
      <c r="BS16" s="77" t="str">
        <f t="shared" si="76"/>
        <v/>
      </c>
      <c r="BT16" s="77" t="str">
        <f t="shared" si="77"/>
        <v/>
      </c>
      <c r="BU16" s="77" t="str">
        <f t="shared" si="78"/>
        <v/>
      </c>
      <c r="BV16" s="77" t="str">
        <f t="shared" si="79"/>
        <v/>
      </c>
      <c r="BW16" s="77" t="str">
        <f t="shared" si="80"/>
        <v/>
      </c>
      <c r="BX16" s="77" t="str">
        <f t="shared" si="81"/>
        <v/>
      </c>
      <c r="BY16" s="77" t="str">
        <f t="shared" si="82"/>
        <v/>
      </c>
      <c r="BZ16" s="77" t="str">
        <f t="shared" si="83"/>
        <v/>
      </c>
      <c r="CA16" s="77" t="str">
        <f t="shared" si="84"/>
        <v/>
      </c>
      <c r="CB16" s="77" t="str">
        <f t="shared" si="85"/>
        <v/>
      </c>
      <c r="CC16" s="77" t="str">
        <f t="shared" si="86"/>
        <v/>
      </c>
      <c r="CD16" s="78"/>
      <c r="CE16" s="79"/>
      <c r="CF16" s="79"/>
      <c r="CG16" s="79"/>
      <c r="CH16" s="76"/>
      <c r="CI16" s="76"/>
      <c r="CJ16" s="46"/>
      <c r="CO16"/>
      <c r="CP16"/>
      <c r="CQ16"/>
      <c r="CR16"/>
      <c r="CS16"/>
      <c r="CT16"/>
      <c r="CU16"/>
    </row>
    <row r="17" spans="1:106" s="2" customFormat="1" ht="24" customHeight="1" x14ac:dyDescent="0.25">
      <c r="A17" s="65"/>
      <c r="B17" s="30"/>
      <c r="C17" s="66"/>
      <c r="D17" s="67"/>
      <c r="E17" s="67"/>
      <c r="F17" s="67"/>
      <c r="G17" s="67"/>
      <c r="H17" s="67"/>
      <c r="I17" s="67"/>
      <c r="J17" s="67"/>
      <c r="K17" s="67"/>
      <c r="L17" s="67"/>
      <c r="M17" s="67"/>
      <c r="N17" s="67"/>
      <c r="O17" s="67"/>
      <c r="P17" s="67"/>
      <c r="Q17" s="67"/>
      <c r="R17" s="67"/>
      <c r="S17" s="67"/>
      <c r="T17" s="67"/>
      <c r="U17" s="67"/>
      <c r="V17" s="67"/>
      <c r="W17" s="67"/>
      <c r="X17" s="67"/>
      <c r="Y17" s="67"/>
      <c r="Z17" s="68"/>
      <c r="AA17" s="69"/>
      <c r="AB17" s="70"/>
      <c r="AC17" s="71"/>
      <c r="AD17" s="72"/>
      <c r="AE17" s="70"/>
      <c r="AF17" s="67"/>
      <c r="AG17" s="34"/>
      <c r="AH17" s="75"/>
      <c r="AI17" s="76"/>
      <c r="AJ17" s="76"/>
      <c r="AK17" s="76"/>
      <c r="AL17" s="76"/>
      <c r="AM17" s="76"/>
      <c r="AN17" s="76"/>
      <c r="AO17" s="76"/>
      <c r="AP17" s="76"/>
      <c r="AQ17" s="76"/>
      <c r="AR17" s="76"/>
      <c r="AS17" s="76"/>
      <c r="AT17" s="76"/>
      <c r="AU17" s="76"/>
      <c r="AV17" s="76"/>
      <c r="AW17" s="76"/>
      <c r="AX17" s="76"/>
      <c r="AY17" s="76"/>
      <c r="AZ17" s="76" t="str">
        <f t="shared" si="64"/>
        <v/>
      </c>
      <c r="BA17" s="76" t="str">
        <f t="shared" si="65"/>
        <v/>
      </c>
      <c r="BB17" s="76" t="str">
        <f t="shared" si="66"/>
        <v/>
      </c>
      <c r="BC17" s="76"/>
      <c r="BD17" s="76"/>
      <c r="BE17" s="76"/>
      <c r="BF17" s="76"/>
      <c r="BG17" s="76"/>
      <c r="BH17" s="76"/>
      <c r="BI17" s="76"/>
      <c r="BJ17" s="77" t="str">
        <f t="shared" si="67"/>
        <v/>
      </c>
      <c r="BK17" s="77" t="str">
        <f t="shared" si="68"/>
        <v/>
      </c>
      <c r="BL17" s="77" t="str">
        <f t="shared" si="69"/>
        <v/>
      </c>
      <c r="BM17" s="77" t="str">
        <f t="shared" si="70"/>
        <v/>
      </c>
      <c r="BN17" s="77" t="str">
        <f t="shared" si="71"/>
        <v/>
      </c>
      <c r="BO17" s="77" t="str">
        <f t="shared" si="72"/>
        <v/>
      </c>
      <c r="BP17" s="77" t="str">
        <f t="shared" si="73"/>
        <v/>
      </c>
      <c r="BQ17" s="77" t="str">
        <f t="shared" si="74"/>
        <v/>
      </c>
      <c r="BR17" s="77" t="str">
        <f t="shared" si="75"/>
        <v/>
      </c>
      <c r="BS17" s="77" t="str">
        <f t="shared" si="76"/>
        <v/>
      </c>
      <c r="BT17" s="77" t="str">
        <f t="shared" si="77"/>
        <v/>
      </c>
      <c r="BU17" s="77" t="str">
        <f t="shared" si="78"/>
        <v/>
      </c>
      <c r="BV17" s="77" t="str">
        <f t="shared" si="79"/>
        <v/>
      </c>
      <c r="BW17" s="77" t="str">
        <f t="shared" si="80"/>
        <v/>
      </c>
      <c r="BX17" s="77" t="str">
        <f t="shared" si="81"/>
        <v/>
      </c>
      <c r="BY17" s="77" t="str">
        <f t="shared" si="82"/>
        <v/>
      </c>
      <c r="BZ17" s="77" t="str">
        <f t="shared" si="83"/>
        <v/>
      </c>
      <c r="CA17" s="77" t="str">
        <f t="shared" si="84"/>
        <v/>
      </c>
      <c r="CB17" s="77" t="str">
        <f t="shared" si="85"/>
        <v/>
      </c>
      <c r="CC17" s="77" t="str">
        <f t="shared" si="86"/>
        <v/>
      </c>
      <c r="CD17" s="78"/>
      <c r="CE17" s="79"/>
      <c r="CF17" s="79"/>
      <c r="CG17" s="79"/>
      <c r="CH17" s="76"/>
      <c r="CI17" s="76"/>
      <c r="CJ17" s="79"/>
      <c r="CK17" s="48"/>
      <c r="CL17" s="48"/>
      <c r="CM17" s="49"/>
      <c r="CN17" s="49"/>
      <c r="CO17" s="50"/>
      <c r="CP17" s="50"/>
      <c r="CQ17" s="50"/>
      <c r="CR17" s="50"/>
      <c r="CS17" s="50"/>
      <c r="CT17" s="50"/>
      <c r="CU17" s="50"/>
    </row>
    <row r="18" spans="1:106" s="46" customFormat="1" ht="6.75" customHeight="1" x14ac:dyDescent="0.25">
      <c r="A18" s="65"/>
      <c r="B18" s="66"/>
      <c r="C18" s="66"/>
      <c r="D18" s="67"/>
      <c r="E18" s="67"/>
      <c r="F18" s="67"/>
      <c r="G18" s="67"/>
      <c r="H18" s="67"/>
      <c r="I18" s="67"/>
      <c r="J18" s="67"/>
      <c r="K18" s="67"/>
      <c r="L18" s="67"/>
      <c r="M18" s="67"/>
      <c r="N18" s="67"/>
      <c r="O18" s="67"/>
      <c r="P18" s="67"/>
      <c r="Q18" s="67"/>
      <c r="R18" s="67"/>
      <c r="S18" s="67"/>
      <c r="T18" s="67"/>
      <c r="U18" s="67"/>
      <c r="V18" s="67"/>
      <c r="W18" s="67"/>
      <c r="X18" s="67"/>
      <c r="Y18" s="67"/>
      <c r="Z18" s="68"/>
      <c r="AA18" s="69"/>
      <c r="AB18" s="70"/>
      <c r="AC18" s="71"/>
      <c r="AD18" s="72"/>
      <c r="AE18" s="70"/>
      <c r="AF18" s="67"/>
      <c r="AG18" s="34"/>
      <c r="AH18" s="75"/>
      <c r="AI18" s="76"/>
      <c r="AJ18" s="76"/>
      <c r="AK18" s="76"/>
      <c r="AL18" s="76"/>
      <c r="AM18" s="76"/>
      <c r="AN18" s="76"/>
      <c r="AO18" s="76"/>
      <c r="AP18" s="76"/>
      <c r="AQ18" s="76"/>
      <c r="AR18" s="76"/>
      <c r="AS18" s="76"/>
      <c r="AT18" s="76"/>
      <c r="AU18" s="76"/>
      <c r="AV18" s="76"/>
      <c r="AW18" s="76"/>
      <c r="AX18" s="76"/>
      <c r="AY18" s="76"/>
      <c r="AZ18" s="76" t="str">
        <f t="shared" si="64"/>
        <v/>
      </c>
      <c r="BA18" s="76" t="str">
        <f t="shared" si="65"/>
        <v/>
      </c>
      <c r="BB18" s="76" t="str">
        <f t="shared" si="66"/>
        <v/>
      </c>
      <c r="BC18" s="76"/>
      <c r="BD18" s="76"/>
      <c r="BE18" s="76"/>
      <c r="BF18" s="76"/>
      <c r="BG18" s="76"/>
      <c r="BH18" s="76"/>
      <c r="BI18" s="76"/>
      <c r="BJ18" s="77" t="str">
        <f t="shared" si="67"/>
        <v/>
      </c>
      <c r="BK18" s="77" t="str">
        <f t="shared" si="68"/>
        <v/>
      </c>
      <c r="BL18" s="77" t="str">
        <f t="shared" si="69"/>
        <v/>
      </c>
      <c r="BM18" s="77" t="str">
        <f t="shared" si="70"/>
        <v/>
      </c>
      <c r="BN18" s="77" t="str">
        <f t="shared" si="71"/>
        <v/>
      </c>
      <c r="BO18" s="77" t="str">
        <f t="shared" si="72"/>
        <v/>
      </c>
      <c r="BP18" s="77" t="str">
        <f t="shared" si="73"/>
        <v/>
      </c>
      <c r="BQ18" s="77" t="str">
        <f t="shared" si="74"/>
        <v/>
      </c>
      <c r="BR18" s="77" t="str">
        <f t="shared" si="75"/>
        <v/>
      </c>
      <c r="BS18" s="77" t="str">
        <f t="shared" si="76"/>
        <v/>
      </c>
      <c r="BT18" s="77" t="str">
        <f t="shared" si="77"/>
        <v/>
      </c>
      <c r="BU18" s="77" t="str">
        <f t="shared" si="78"/>
        <v/>
      </c>
      <c r="BV18" s="77" t="str">
        <f t="shared" si="79"/>
        <v/>
      </c>
      <c r="BW18" s="77" t="str">
        <f t="shared" si="80"/>
        <v/>
      </c>
      <c r="BX18" s="77" t="str">
        <f t="shared" si="81"/>
        <v/>
      </c>
      <c r="BY18" s="77" t="str">
        <f t="shared" si="82"/>
        <v/>
      </c>
      <c r="BZ18" s="77" t="str">
        <f t="shared" si="83"/>
        <v/>
      </c>
      <c r="CA18" s="77" t="str">
        <f t="shared" si="84"/>
        <v/>
      </c>
      <c r="CB18" s="77" t="str">
        <f t="shared" si="85"/>
        <v/>
      </c>
      <c r="CC18" s="77" t="str">
        <f t="shared" si="86"/>
        <v/>
      </c>
      <c r="CD18" s="78"/>
      <c r="CE18" s="79"/>
      <c r="CF18" s="79"/>
      <c r="CG18" s="79"/>
      <c r="CH18" s="76"/>
      <c r="CI18" s="76"/>
      <c r="CJ18" s="79"/>
      <c r="CK18" s="80"/>
      <c r="CL18" s="80"/>
      <c r="CM18" s="81"/>
      <c r="CN18" s="81"/>
      <c r="CO18" s="73"/>
      <c r="CP18" s="73"/>
      <c r="CQ18" s="73"/>
      <c r="CR18" s="73"/>
      <c r="CS18" s="73"/>
      <c r="CT18" s="73"/>
      <c r="CU18" s="73"/>
      <c r="CV18" s="82"/>
      <c r="CW18" s="82"/>
      <c r="CX18" s="82"/>
      <c r="CY18" s="82"/>
      <c r="CZ18" s="82"/>
      <c r="DA18" s="82"/>
      <c r="DB18" s="82"/>
    </row>
    <row r="19" spans="1:106" s="35" customFormat="1" ht="24" customHeight="1" x14ac:dyDescent="0.25">
      <c r="A19" s="65"/>
      <c r="B19" s="66"/>
      <c r="C19" s="66"/>
      <c r="D19" s="67"/>
      <c r="E19" s="67"/>
      <c r="F19" s="67"/>
      <c r="G19" s="67"/>
      <c r="H19" s="67"/>
      <c r="I19" s="67"/>
      <c r="J19" s="67"/>
      <c r="K19" s="67"/>
      <c r="L19" s="67"/>
      <c r="M19" s="67"/>
      <c r="N19" s="67"/>
      <c r="O19" s="67"/>
      <c r="P19" s="67"/>
      <c r="Q19" s="67"/>
      <c r="R19" s="67"/>
      <c r="S19" s="67"/>
      <c r="T19" s="67"/>
      <c r="U19" s="67"/>
      <c r="V19" s="67"/>
      <c r="W19" s="67"/>
      <c r="X19" s="67"/>
      <c r="Y19" s="67"/>
      <c r="Z19" s="68"/>
      <c r="AA19" s="69"/>
      <c r="AB19" s="70"/>
      <c r="AC19" s="71"/>
      <c r="AD19" s="72"/>
      <c r="AE19" s="70"/>
      <c r="AF19" s="67"/>
      <c r="AG19" s="34"/>
      <c r="AH19" s="75"/>
      <c r="AI19" s="76"/>
      <c r="AJ19" s="76"/>
      <c r="AK19" s="76"/>
      <c r="AL19" s="76"/>
      <c r="AM19" s="76"/>
      <c r="AN19" s="76"/>
      <c r="AO19" s="76"/>
      <c r="AP19" s="76"/>
      <c r="AQ19" s="76"/>
      <c r="AR19" s="76"/>
      <c r="AS19" s="76"/>
      <c r="AT19" s="76"/>
      <c r="AU19" s="76"/>
      <c r="AV19" s="76"/>
      <c r="AW19" s="76"/>
      <c r="AX19" s="76"/>
      <c r="AY19" s="76"/>
      <c r="AZ19" s="76" t="str">
        <f t="shared" si="64"/>
        <v/>
      </c>
      <c r="BA19" s="76" t="str">
        <f t="shared" si="65"/>
        <v/>
      </c>
      <c r="BB19" s="76" t="str">
        <f t="shared" si="66"/>
        <v/>
      </c>
      <c r="BC19" s="76"/>
      <c r="BD19" s="76"/>
      <c r="BE19" s="76"/>
      <c r="BF19" s="76"/>
      <c r="BG19" s="76"/>
      <c r="BH19" s="76"/>
      <c r="BI19" s="76"/>
      <c r="BJ19" s="77" t="str">
        <f t="shared" si="67"/>
        <v/>
      </c>
      <c r="BK19" s="77" t="str">
        <f t="shared" si="68"/>
        <v/>
      </c>
      <c r="BL19" s="77" t="str">
        <f t="shared" si="69"/>
        <v/>
      </c>
      <c r="BM19" s="77" t="str">
        <f t="shared" si="70"/>
        <v/>
      </c>
      <c r="BN19" s="77" t="str">
        <f t="shared" si="71"/>
        <v/>
      </c>
      <c r="BO19" s="77" t="str">
        <f t="shared" si="72"/>
        <v/>
      </c>
      <c r="BP19" s="77" t="str">
        <f t="shared" si="73"/>
        <v/>
      </c>
      <c r="BQ19" s="77" t="str">
        <f t="shared" si="74"/>
        <v/>
      </c>
      <c r="BR19" s="77" t="str">
        <f t="shared" si="75"/>
        <v/>
      </c>
      <c r="BS19" s="77" t="str">
        <f t="shared" si="76"/>
        <v/>
      </c>
      <c r="BT19" s="77" t="str">
        <f t="shared" si="77"/>
        <v/>
      </c>
      <c r="BU19" s="77" t="str">
        <f t="shared" si="78"/>
        <v/>
      </c>
      <c r="BV19" s="77" t="str">
        <f t="shared" si="79"/>
        <v/>
      </c>
      <c r="BW19" s="77" t="str">
        <f t="shared" si="80"/>
        <v/>
      </c>
      <c r="BX19" s="77" t="str">
        <f t="shared" si="81"/>
        <v/>
      </c>
      <c r="BY19" s="77" t="str">
        <f t="shared" si="82"/>
        <v/>
      </c>
      <c r="BZ19" s="77" t="str">
        <f t="shared" si="83"/>
        <v/>
      </c>
      <c r="CA19" s="77" t="str">
        <f t="shared" si="84"/>
        <v/>
      </c>
      <c r="CB19" s="77" t="str">
        <f t="shared" si="85"/>
        <v/>
      </c>
      <c r="CC19" s="77" t="str">
        <f t="shared" si="86"/>
        <v/>
      </c>
      <c r="CD19" s="78"/>
      <c r="CE19" s="79"/>
      <c r="CF19" s="79"/>
      <c r="CG19" s="79"/>
      <c r="CH19" s="76"/>
      <c r="CI19" s="76"/>
      <c r="CJ19" s="79"/>
      <c r="CK19" s="80"/>
      <c r="CL19" s="80"/>
      <c r="CM19" s="81"/>
      <c r="CN19" s="81"/>
      <c r="CO19" s="73"/>
      <c r="CP19" s="73"/>
      <c r="CQ19" s="73"/>
      <c r="CR19" s="73"/>
      <c r="CS19" s="73"/>
      <c r="CT19" s="73"/>
      <c r="CU19" s="73"/>
      <c r="CV19" s="79"/>
      <c r="CW19" s="79"/>
      <c r="CX19" s="79"/>
      <c r="CY19" s="79"/>
      <c r="CZ19" s="79"/>
      <c r="DA19" s="79"/>
      <c r="DB19" s="79"/>
    </row>
    <row r="20" spans="1:106" s="35" customFormat="1" ht="24" customHeight="1" x14ac:dyDescent="0.25">
      <c r="A20" s="65"/>
      <c r="B20" s="66"/>
      <c r="C20" s="66"/>
      <c r="D20" s="67"/>
      <c r="E20" s="67"/>
      <c r="F20" s="67"/>
      <c r="G20" s="67"/>
      <c r="H20" s="67"/>
      <c r="I20" s="67"/>
      <c r="J20" s="67"/>
      <c r="K20" s="67"/>
      <c r="L20" s="67"/>
      <c r="M20" s="67"/>
      <c r="N20" s="67"/>
      <c r="O20" s="67"/>
      <c r="P20" s="67"/>
      <c r="Q20" s="67"/>
      <c r="R20" s="67"/>
      <c r="S20" s="67"/>
      <c r="T20" s="67"/>
      <c r="U20" s="67"/>
      <c r="V20" s="67"/>
      <c r="W20" s="67"/>
      <c r="X20" s="67"/>
      <c r="Y20" s="67"/>
      <c r="Z20" s="68"/>
      <c r="AA20" s="69"/>
      <c r="AB20" s="70"/>
      <c r="AC20" s="71"/>
      <c r="AD20" s="72"/>
      <c r="AE20" s="70"/>
      <c r="AF20" s="67"/>
      <c r="AG20" s="34"/>
      <c r="AH20" s="75"/>
      <c r="AI20" s="76"/>
      <c r="AJ20" s="76"/>
      <c r="AK20" s="76"/>
      <c r="AL20" s="76"/>
      <c r="AM20" s="76"/>
      <c r="AN20" s="76"/>
      <c r="AO20" s="76"/>
      <c r="AP20" s="76"/>
      <c r="AQ20" s="76"/>
      <c r="AR20" s="76"/>
      <c r="AS20" s="76"/>
      <c r="AT20" s="76"/>
      <c r="AU20" s="76"/>
      <c r="AV20" s="76"/>
      <c r="AW20" s="76"/>
      <c r="AX20" s="76"/>
      <c r="AY20" s="76"/>
      <c r="AZ20" s="76" t="str">
        <f t="shared" si="64"/>
        <v/>
      </c>
      <c r="BA20" s="76" t="str">
        <f t="shared" si="65"/>
        <v/>
      </c>
      <c r="BB20" s="76" t="str">
        <f t="shared" si="66"/>
        <v/>
      </c>
      <c r="BC20" s="76"/>
      <c r="BD20" s="76"/>
      <c r="BE20" s="76"/>
      <c r="BF20" s="76"/>
      <c r="BG20" s="76"/>
      <c r="BH20" s="76"/>
      <c r="BI20" s="76"/>
      <c r="BJ20" s="77" t="str">
        <f t="shared" si="67"/>
        <v/>
      </c>
      <c r="BK20" s="77" t="str">
        <f t="shared" si="68"/>
        <v/>
      </c>
      <c r="BL20" s="77" t="str">
        <f t="shared" si="69"/>
        <v/>
      </c>
      <c r="BM20" s="77" t="str">
        <f t="shared" si="70"/>
        <v/>
      </c>
      <c r="BN20" s="77" t="str">
        <f t="shared" si="71"/>
        <v/>
      </c>
      <c r="BO20" s="77" t="str">
        <f t="shared" si="72"/>
        <v/>
      </c>
      <c r="BP20" s="77" t="str">
        <f t="shared" si="73"/>
        <v/>
      </c>
      <c r="BQ20" s="77" t="str">
        <f t="shared" si="74"/>
        <v/>
      </c>
      <c r="BR20" s="77" t="str">
        <f t="shared" si="75"/>
        <v/>
      </c>
      <c r="BS20" s="77" t="str">
        <f t="shared" si="76"/>
        <v/>
      </c>
      <c r="BT20" s="77" t="str">
        <f t="shared" si="77"/>
        <v/>
      </c>
      <c r="BU20" s="77" t="str">
        <f t="shared" si="78"/>
        <v/>
      </c>
      <c r="BV20" s="77" t="str">
        <f t="shared" si="79"/>
        <v/>
      </c>
      <c r="BW20" s="77" t="str">
        <f t="shared" si="80"/>
        <v/>
      </c>
      <c r="BX20" s="77" t="str">
        <f t="shared" si="81"/>
        <v/>
      </c>
      <c r="BY20" s="77" t="str">
        <f t="shared" si="82"/>
        <v/>
      </c>
      <c r="BZ20" s="77" t="str">
        <f t="shared" si="83"/>
        <v/>
      </c>
      <c r="CA20" s="77" t="str">
        <f t="shared" si="84"/>
        <v/>
      </c>
      <c r="CB20" s="77" t="str">
        <f t="shared" si="85"/>
        <v/>
      </c>
      <c r="CC20" s="77" t="str">
        <f t="shared" si="86"/>
        <v/>
      </c>
      <c r="CD20" s="78"/>
      <c r="CE20" s="79"/>
      <c r="CF20" s="79"/>
      <c r="CG20" s="79"/>
      <c r="CH20" s="76"/>
      <c r="CI20" s="76"/>
      <c r="CJ20" s="79"/>
      <c r="CK20" s="80"/>
      <c r="CL20" s="80"/>
      <c r="CM20" s="81"/>
      <c r="CN20" s="81"/>
      <c r="CO20" s="73"/>
      <c r="CP20" s="73"/>
      <c r="CQ20" s="73"/>
      <c r="CR20" s="73"/>
      <c r="CS20" s="73"/>
      <c r="CT20" s="73"/>
      <c r="CU20" s="73"/>
      <c r="CV20" s="79"/>
      <c r="CW20" s="79"/>
      <c r="CX20" s="79"/>
      <c r="CY20" s="79"/>
      <c r="CZ20" s="79"/>
      <c r="DA20" s="79"/>
      <c r="DB20" s="79"/>
    </row>
    <row r="21" spans="1:106" s="35" customFormat="1" ht="24" customHeight="1" x14ac:dyDescent="0.25">
      <c r="A21" s="65"/>
      <c r="B21" s="66"/>
      <c r="C21" s="66"/>
      <c r="D21" s="67"/>
      <c r="E21" s="67"/>
      <c r="F21" s="67"/>
      <c r="G21" s="67"/>
      <c r="H21" s="67"/>
      <c r="I21" s="67"/>
      <c r="J21" s="67"/>
      <c r="K21" s="67"/>
      <c r="L21" s="67"/>
      <c r="M21" s="67"/>
      <c r="N21" s="67"/>
      <c r="O21" s="67"/>
      <c r="P21" s="67"/>
      <c r="Q21" s="67"/>
      <c r="R21" s="67"/>
      <c r="S21" s="67"/>
      <c r="T21" s="67"/>
      <c r="U21" s="67"/>
      <c r="V21" s="67"/>
      <c r="W21" s="67"/>
      <c r="X21" s="67"/>
      <c r="Y21" s="67"/>
      <c r="Z21" s="68"/>
      <c r="AA21" s="69"/>
      <c r="AB21" s="70"/>
      <c r="AC21" s="71"/>
      <c r="AD21" s="72"/>
      <c r="AE21" s="70"/>
      <c r="AF21" s="67"/>
      <c r="AG21" s="34"/>
      <c r="AH21" s="75"/>
      <c r="AI21" s="76"/>
      <c r="AJ21" s="76"/>
      <c r="AK21" s="76"/>
      <c r="AL21" s="76"/>
      <c r="AM21" s="76"/>
      <c r="AN21" s="76"/>
      <c r="AO21" s="76"/>
      <c r="AP21" s="76"/>
      <c r="AQ21" s="76"/>
      <c r="AR21" s="76"/>
      <c r="AS21" s="76"/>
      <c r="AT21" s="76"/>
      <c r="AU21" s="76"/>
      <c r="AV21" s="76"/>
      <c r="AW21" s="76"/>
      <c r="AX21" s="76"/>
      <c r="AY21" s="76"/>
      <c r="AZ21" s="76" t="str">
        <f t="shared" si="64"/>
        <v/>
      </c>
      <c r="BA21" s="76" t="str">
        <f t="shared" si="65"/>
        <v/>
      </c>
      <c r="BB21" s="76" t="str">
        <f t="shared" si="66"/>
        <v/>
      </c>
      <c r="BC21" s="76"/>
      <c r="BD21" s="76"/>
      <c r="BE21" s="76"/>
      <c r="BF21" s="76"/>
      <c r="BG21" s="76"/>
      <c r="BH21" s="76"/>
      <c r="BI21" s="76"/>
      <c r="BJ21" s="77" t="str">
        <f t="shared" si="67"/>
        <v/>
      </c>
      <c r="BK21" s="77" t="str">
        <f t="shared" si="68"/>
        <v/>
      </c>
      <c r="BL21" s="77" t="str">
        <f t="shared" si="69"/>
        <v/>
      </c>
      <c r="BM21" s="77" t="str">
        <f t="shared" si="70"/>
        <v/>
      </c>
      <c r="BN21" s="77" t="str">
        <f t="shared" si="71"/>
        <v/>
      </c>
      <c r="BO21" s="77" t="str">
        <f t="shared" si="72"/>
        <v/>
      </c>
      <c r="BP21" s="77" t="str">
        <f t="shared" si="73"/>
        <v/>
      </c>
      <c r="BQ21" s="77" t="str">
        <f t="shared" si="74"/>
        <v/>
      </c>
      <c r="BR21" s="77" t="str">
        <f t="shared" si="75"/>
        <v/>
      </c>
      <c r="BS21" s="77" t="str">
        <f t="shared" si="76"/>
        <v/>
      </c>
      <c r="BT21" s="77" t="str">
        <f t="shared" si="77"/>
        <v/>
      </c>
      <c r="BU21" s="77" t="str">
        <f t="shared" si="78"/>
        <v/>
      </c>
      <c r="BV21" s="77" t="str">
        <f t="shared" si="79"/>
        <v/>
      </c>
      <c r="BW21" s="77" t="str">
        <f t="shared" si="80"/>
        <v/>
      </c>
      <c r="BX21" s="77" t="str">
        <f t="shared" si="81"/>
        <v/>
      </c>
      <c r="BY21" s="77" t="str">
        <f t="shared" si="82"/>
        <v/>
      </c>
      <c r="BZ21" s="77" t="str">
        <f t="shared" si="83"/>
        <v/>
      </c>
      <c r="CA21" s="77" t="str">
        <f t="shared" si="84"/>
        <v/>
      </c>
      <c r="CB21" s="77" t="str">
        <f t="shared" si="85"/>
        <v/>
      </c>
      <c r="CC21" s="77" t="str">
        <f t="shared" si="86"/>
        <v/>
      </c>
      <c r="CD21" s="78"/>
      <c r="CE21" s="79"/>
      <c r="CF21" s="79"/>
      <c r="CG21" s="79"/>
      <c r="CH21" s="76"/>
      <c r="CI21" s="76"/>
      <c r="CJ21" s="79"/>
      <c r="CK21" s="80"/>
      <c r="CL21" s="80"/>
      <c r="CM21" s="81"/>
      <c r="CN21" s="81"/>
      <c r="CO21" s="73"/>
      <c r="CP21" s="73"/>
      <c r="CQ21" s="73"/>
      <c r="CR21" s="73"/>
      <c r="CS21" s="73"/>
      <c r="CT21" s="73"/>
      <c r="CU21" s="73"/>
      <c r="CV21" s="79"/>
      <c r="CW21" s="79"/>
      <c r="CX21" s="79"/>
      <c r="CY21" s="79"/>
      <c r="CZ21" s="79"/>
      <c r="DA21" s="79"/>
      <c r="DB21" s="79"/>
    </row>
    <row r="22" spans="1:106" s="35" customFormat="1" ht="24" customHeight="1" x14ac:dyDescent="0.25">
      <c r="A22" s="65"/>
      <c r="B22" s="66"/>
      <c r="C22" s="66"/>
      <c r="D22" s="67"/>
      <c r="E22" s="67"/>
      <c r="F22" s="67"/>
      <c r="G22" s="67"/>
      <c r="H22" s="67"/>
      <c r="I22" s="67"/>
      <c r="J22" s="67"/>
      <c r="K22" s="67"/>
      <c r="L22" s="67"/>
      <c r="M22" s="67"/>
      <c r="N22" s="67"/>
      <c r="O22" s="67"/>
      <c r="P22" s="67"/>
      <c r="Q22" s="67"/>
      <c r="R22" s="67"/>
      <c r="S22" s="67"/>
      <c r="T22" s="67"/>
      <c r="U22" s="67"/>
      <c r="V22" s="67"/>
      <c r="W22" s="67"/>
      <c r="X22" s="67"/>
      <c r="Y22" s="67"/>
      <c r="Z22" s="68"/>
      <c r="AA22" s="69"/>
      <c r="AB22" s="70"/>
      <c r="AC22" s="71"/>
      <c r="AD22" s="72"/>
      <c r="AE22" s="70"/>
      <c r="AF22" s="67"/>
      <c r="AG22" s="34"/>
      <c r="AH22" s="75"/>
      <c r="AI22" s="76"/>
      <c r="AJ22" s="76"/>
      <c r="AK22" s="76"/>
      <c r="AL22" s="76"/>
      <c r="AM22" s="76"/>
      <c r="AN22" s="76"/>
      <c r="AO22" s="76"/>
      <c r="AP22" s="76"/>
      <c r="AQ22" s="76"/>
      <c r="AR22" s="76"/>
      <c r="AS22" s="76"/>
      <c r="AT22" s="76"/>
      <c r="AU22" s="76"/>
      <c r="AV22" s="76"/>
      <c r="AW22" s="76"/>
      <c r="AX22" s="76"/>
      <c r="AY22" s="76"/>
      <c r="AZ22" s="76" t="str">
        <f t="shared" si="64"/>
        <v/>
      </c>
      <c r="BA22" s="76" t="str">
        <f t="shared" si="65"/>
        <v/>
      </c>
      <c r="BB22" s="76" t="str">
        <f t="shared" si="66"/>
        <v/>
      </c>
      <c r="BC22" s="76"/>
      <c r="BD22" s="76"/>
      <c r="BE22" s="76"/>
      <c r="BF22" s="76"/>
      <c r="BG22" s="76"/>
      <c r="BH22" s="76"/>
      <c r="BI22" s="76"/>
      <c r="BJ22" s="77" t="str">
        <f t="shared" si="67"/>
        <v/>
      </c>
      <c r="BK22" s="77" t="str">
        <f t="shared" si="68"/>
        <v/>
      </c>
      <c r="BL22" s="77" t="str">
        <f t="shared" si="69"/>
        <v/>
      </c>
      <c r="BM22" s="77" t="str">
        <f t="shared" si="70"/>
        <v/>
      </c>
      <c r="BN22" s="77" t="str">
        <f t="shared" si="71"/>
        <v/>
      </c>
      <c r="BO22" s="77" t="str">
        <f t="shared" si="72"/>
        <v/>
      </c>
      <c r="BP22" s="77" t="str">
        <f t="shared" si="73"/>
        <v/>
      </c>
      <c r="BQ22" s="77" t="str">
        <f t="shared" si="74"/>
        <v/>
      </c>
      <c r="BR22" s="77" t="str">
        <f t="shared" si="75"/>
        <v/>
      </c>
      <c r="BS22" s="77" t="str">
        <f t="shared" si="76"/>
        <v/>
      </c>
      <c r="BT22" s="77" t="str">
        <f t="shared" si="77"/>
        <v/>
      </c>
      <c r="BU22" s="77" t="str">
        <f t="shared" si="78"/>
        <v/>
      </c>
      <c r="BV22" s="77" t="str">
        <f t="shared" si="79"/>
        <v/>
      </c>
      <c r="BW22" s="77" t="str">
        <f t="shared" si="80"/>
        <v/>
      </c>
      <c r="BX22" s="77" t="str">
        <f t="shared" si="81"/>
        <v/>
      </c>
      <c r="BY22" s="77" t="str">
        <f t="shared" si="82"/>
        <v/>
      </c>
      <c r="BZ22" s="77" t="str">
        <f t="shared" si="83"/>
        <v/>
      </c>
      <c r="CA22" s="77" t="str">
        <f t="shared" si="84"/>
        <v/>
      </c>
      <c r="CB22" s="77" t="str">
        <f t="shared" si="85"/>
        <v/>
      </c>
      <c r="CC22" s="77" t="str">
        <f t="shared" si="86"/>
        <v/>
      </c>
      <c r="CD22" s="78"/>
      <c r="CE22" s="79"/>
      <c r="CF22" s="79"/>
      <c r="CG22" s="79"/>
      <c r="CH22" s="76"/>
      <c r="CI22" s="76"/>
      <c r="CJ22" s="79"/>
      <c r="CK22" s="80"/>
      <c r="CL22" s="80"/>
      <c r="CM22" s="81"/>
      <c r="CN22" s="81"/>
      <c r="CO22" s="73"/>
      <c r="CP22" s="73"/>
      <c r="CQ22" s="73"/>
      <c r="CR22" s="73"/>
      <c r="CS22" s="73"/>
      <c r="CT22" s="73"/>
      <c r="CU22" s="73"/>
      <c r="CV22" s="79"/>
      <c r="CW22" s="79"/>
      <c r="CX22" s="79"/>
      <c r="CY22" s="79"/>
      <c r="CZ22" s="79"/>
      <c r="DA22" s="79"/>
      <c r="DB22" s="79"/>
    </row>
    <row r="23" spans="1:106" s="35" customFormat="1" ht="24" customHeight="1" x14ac:dyDescent="0.25">
      <c r="A23" s="65"/>
      <c r="B23" s="66"/>
      <c r="C23" s="66"/>
      <c r="D23" s="67"/>
      <c r="E23" s="67"/>
      <c r="F23" s="67"/>
      <c r="G23" s="67"/>
      <c r="H23" s="67"/>
      <c r="I23" s="67"/>
      <c r="J23" s="67"/>
      <c r="K23" s="67"/>
      <c r="L23" s="67"/>
      <c r="M23" s="67"/>
      <c r="N23" s="67"/>
      <c r="O23" s="67"/>
      <c r="P23" s="67"/>
      <c r="Q23" s="67"/>
      <c r="R23" s="67"/>
      <c r="S23" s="67"/>
      <c r="T23" s="67"/>
      <c r="U23" s="67"/>
      <c r="V23" s="67"/>
      <c r="W23" s="67"/>
      <c r="X23" s="67"/>
      <c r="Y23" s="67"/>
      <c r="Z23" s="68"/>
      <c r="AA23" s="69"/>
      <c r="AB23" s="70"/>
      <c r="AC23" s="71"/>
      <c r="AD23" s="72"/>
      <c r="AE23" s="70"/>
      <c r="AF23" s="67"/>
      <c r="AG23" s="34"/>
      <c r="AH23" s="75"/>
      <c r="AI23" s="76"/>
      <c r="AJ23" s="76"/>
      <c r="AK23" s="76"/>
      <c r="AL23" s="76"/>
      <c r="AM23" s="76"/>
      <c r="AN23" s="76"/>
      <c r="AO23" s="76"/>
      <c r="AP23" s="76"/>
      <c r="AQ23" s="76"/>
      <c r="AR23" s="76"/>
      <c r="AS23" s="76"/>
      <c r="AT23" s="76"/>
      <c r="AU23" s="76"/>
      <c r="AV23" s="76"/>
      <c r="AW23" s="76"/>
      <c r="AX23" s="76"/>
      <c r="AY23" s="76"/>
      <c r="AZ23" s="76" t="str">
        <f t="shared" si="64"/>
        <v/>
      </c>
      <c r="BA23" s="76" t="str">
        <f t="shared" si="65"/>
        <v/>
      </c>
      <c r="BB23" s="76" t="str">
        <f t="shared" si="66"/>
        <v/>
      </c>
      <c r="BC23" s="76"/>
      <c r="BD23" s="76"/>
      <c r="BE23" s="76"/>
      <c r="BF23" s="76"/>
      <c r="BG23" s="76"/>
      <c r="BH23" s="76"/>
      <c r="BI23" s="76"/>
      <c r="BJ23" s="77" t="str">
        <f t="shared" si="67"/>
        <v/>
      </c>
      <c r="BK23" s="77" t="str">
        <f t="shared" si="68"/>
        <v/>
      </c>
      <c r="BL23" s="77" t="str">
        <f t="shared" si="69"/>
        <v/>
      </c>
      <c r="BM23" s="77" t="str">
        <f t="shared" si="70"/>
        <v/>
      </c>
      <c r="BN23" s="77" t="str">
        <f t="shared" si="71"/>
        <v/>
      </c>
      <c r="BO23" s="77" t="str">
        <f t="shared" si="72"/>
        <v/>
      </c>
      <c r="BP23" s="77" t="str">
        <f t="shared" si="73"/>
        <v/>
      </c>
      <c r="BQ23" s="77" t="str">
        <f t="shared" si="74"/>
        <v/>
      </c>
      <c r="BR23" s="77" t="str">
        <f t="shared" si="75"/>
        <v/>
      </c>
      <c r="BS23" s="77" t="str">
        <f t="shared" si="76"/>
        <v/>
      </c>
      <c r="BT23" s="77" t="str">
        <f t="shared" si="77"/>
        <v/>
      </c>
      <c r="BU23" s="77" t="str">
        <f t="shared" si="78"/>
        <v/>
      </c>
      <c r="BV23" s="77" t="str">
        <f t="shared" si="79"/>
        <v/>
      </c>
      <c r="BW23" s="77" t="str">
        <f t="shared" si="80"/>
        <v/>
      </c>
      <c r="BX23" s="77" t="str">
        <f t="shared" si="81"/>
        <v/>
      </c>
      <c r="BY23" s="77" t="str">
        <f t="shared" si="82"/>
        <v/>
      </c>
      <c r="BZ23" s="77" t="str">
        <f t="shared" si="83"/>
        <v/>
      </c>
      <c r="CA23" s="77" t="str">
        <f t="shared" si="84"/>
        <v/>
      </c>
      <c r="CB23" s="77" t="str">
        <f t="shared" si="85"/>
        <v/>
      </c>
      <c r="CC23" s="77" t="str">
        <f t="shared" si="86"/>
        <v/>
      </c>
      <c r="CD23" s="78"/>
      <c r="CE23" s="79"/>
      <c r="CF23" s="79"/>
      <c r="CG23" s="79"/>
      <c r="CH23" s="76"/>
      <c r="CI23" s="76"/>
      <c r="CJ23" s="79"/>
      <c r="CK23" s="80"/>
      <c r="CL23" s="80"/>
      <c r="CM23" s="81"/>
      <c r="CN23" s="81"/>
      <c r="CO23" s="73"/>
      <c r="CP23" s="73"/>
      <c r="CQ23" s="73"/>
      <c r="CR23" s="73"/>
      <c r="CS23" s="73"/>
      <c r="CT23" s="73"/>
      <c r="CU23" s="73"/>
      <c r="CV23" s="79"/>
      <c r="CW23" s="79"/>
      <c r="CX23" s="79"/>
      <c r="CY23" s="79"/>
      <c r="CZ23" s="79"/>
      <c r="DA23" s="79"/>
      <c r="DB23" s="79"/>
    </row>
    <row r="24" spans="1:106" s="35" customFormat="1" ht="24" customHeight="1" x14ac:dyDescent="0.25">
      <c r="A24" s="65"/>
      <c r="B24" s="66"/>
      <c r="C24" s="66"/>
      <c r="D24" s="67"/>
      <c r="E24" s="67"/>
      <c r="F24" s="67"/>
      <c r="G24" s="67"/>
      <c r="H24" s="67"/>
      <c r="I24" s="67"/>
      <c r="J24" s="67"/>
      <c r="K24" s="67"/>
      <c r="L24" s="67"/>
      <c r="M24" s="67"/>
      <c r="N24" s="67"/>
      <c r="O24" s="67"/>
      <c r="P24" s="67"/>
      <c r="Q24" s="67"/>
      <c r="R24" s="67"/>
      <c r="S24" s="67"/>
      <c r="T24" s="67"/>
      <c r="U24" s="67"/>
      <c r="V24" s="67"/>
      <c r="W24" s="67"/>
      <c r="X24" s="67"/>
      <c r="Y24" s="67"/>
      <c r="Z24" s="68"/>
      <c r="AA24" s="69"/>
      <c r="AB24" s="70"/>
      <c r="AC24" s="71"/>
      <c r="AD24" s="72"/>
      <c r="AE24" s="70"/>
      <c r="AF24" s="67"/>
      <c r="AG24" s="34"/>
      <c r="AH24" s="75"/>
      <c r="AI24" s="76"/>
      <c r="AJ24" s="76"/>
      <c r="AK24" s="76"/>
      <c r="AL24" s="76"/>
      <c r="AM24" s="76"/>
      <c r="AN24" s="76"/>
      <c r="AO24" s="76"/>
      <c r="AP24" s="76"/>
      <c r="AQ24" s="76"/>
      <c r="AR24" s="76"/>
      <c r="AS24" s="76"/>
      <c r="AT24" s="76"/>
      <c r="AU24" s="76"/>
      <c r="AV24" s="76"/>
      <c r="AW24" s="76"/>
      <c r="AX24" s="76"/>
      <c r="AY24" s="76"/>
      <c r="AZ24" s="76" t="str">
        <f t="shared" si="64"/>
        <v/>
      </c>
      <c r="BA24" s="76" t="str">
        <f t="shared" si="65"/>
        <v/>
      </c>
      <c r="BB24" s="76" t="str">
        <f t="shared" si="66"/>
        <v/>
      </c>
      <c r="BC24" s="76"/>
      <c r="BD24" s="76"/>
      <c r="BE24" s="76"/>
      <c r="BF24" s="76"/>
      <c r="BG24" s="76"/>
      <c r="BH24" s="76"/>
      <c r="BI24" s="76"/>
      <c r="BJ24" s="77" t="str">
        <f t="shared" si="67"/>
        <v/>
      </c>
      <c r="BK24" s="77" t="str">
        <f t="shared" si="68"/>
        <v/>
      </c>
      <c r="BL24" s="77" t="str">
        <f t="shared" si="69"/>
        <v/>
      </c>
      <c r="BM24" s="77" t="str">
        <f t="shared" si="70"/>
        <v/>
      </c>
      <c r="BN24" s="77" t="str">
        <f t="shared" si="71"/>
        <v/>
      </c>
      <c r="BO24" s="77" t="str">
        <f t="shared" si="72"/>
        <v/>
      </c>
      <c r="BP24" s="77" t="str">
        <f t="shared" si="73"/>
        <v/>
      </c>
      <c r="BQ24" s="77" t="str">
        <f t="shared" si="74"/>
        <v/>
      </c>
      <c r="BR24" s="77" t="str">
        <f t="shared" si="75"/>
        <v/>
      </c>
      <c r="BS24" s="77" t="str">
        <f t="shared" si="76"/>
        <v/>
      </c>
      <c r="BT24" s="77" t="str">
        <f t="shared" si="77"/>
        <v/>
      </c>
      <c r="BU24" s="77" t="str">
        <f t="shared" si="78"/>
        <v/>
      </c>
      <c r="BV24" s="77" t="str">
        <f t="shared" si="79"/>
        <v/>
      </c>
      <c r="BW24" s="77" t="str">
        <f t="shared" si="80"/>
        <v/>
      </c>
      <c r="BX24" s="77" t="str">
        <f t="shared" si="81"/>
        <v/>
      </c>
      <c r="BY24" s="77" t="str">
        <f t="shared" si="82"/>
        <v/>
      </c>
      <c r="BZ24" s="77" t="str">
        <f t="shared" si="83"/>
        <v/>
      </c>
      <c r="CA24" s="77" t="str">
        <f t="shared" si="84"/>
        <v/>
      </c>
      <c r="CB24" s="77" t="str">
        <f t="shared" si="85"/>
        <v/>
      </c>
      <c r="CC24" s="77" t="str">
        <f t="shared" si="86"/>
        <v/>
      </c>
      <c r="CD24" s="78"/>
      <c r="CE24" s="79"/>
      <c r="CF24" s="79"/>
      <c r="CG24" s="79"/>
      <c r="CH24" s="76"/>
      <c r="CI24" s="76"/>
      <c r="CJ24" s="79"/>
      <c r="CK24" s="80"/>
      <c r="CL24" s="80"/>
      <c r="CM24" s="81"/>
      <c r="CN24" s="81"/>
      <c r="CO24" s="73"/>
      <c r="CP24" s="73"/>
      <c r="CQ24" s="73"/>
      <c r="CR24" s="73"/>
      <c r="CS24" s="73"/>
      <c r="CT24" s="73"/>
      <c r="CU24" s="73"/>
      <c r="CV24" s="79"/>
      <c r="CW24" s="79"/>
      <c r="CX24" s="79"/>
      <c r="CY24" s="79"/>
      <c r="CZ24" s="79"/>
      <c r="DA24" s="79"/>
      <c r="DB24" s="79"/>
    </row>
    <row r="25" spans="1:106" s="35" customFormat="1" ht="24" customHeight="1" x14ac:dyDescent="0.25">
      <c r="A25" s="65"/>
      <c r="B25" s="66"/>
      <c r="C25" s="66"/>
      <c r="D25" s="67"/>
      <c r="E25" s="67"/>
      <c r="F25" s="67"/>
      <c r="G25" s="67"/>
      <c r="H25" s="67"/>
      <c r="I25" s="67"/>
      <c r="J25" s="67"/>
      <c r="K25" s="67"/>
      <c r="L25" s="67"/>
      <c r="M25" s="67"/>
      <c r="N25" s="67"/>
      <c r="O25" s="67"/>
      <c r="P25" s="67"/>
      <c r="Q25" s="67"/>
      <c r="R25" s="67"/>
      <c r="S25" s="67"/>
      <c r="T25" s="67"/>
      <c r="U25" s="67"/>
      <c r="V25" s="67"/>
      <c r="W25" s="67"/>
      <c r="X25" s="67"/>
      <c r="Y25" s="67"/>
      <c r="Z25" s="68"/>
      <c r="AA25" s="69"/>
      <c r="AB25" s="70"/>
      <c r="AC25" s="71"/>
      <c r="AD25" s="72"/>
      <c r="AE25" s="70"/>
      <c r="AF25" s="67"/>
      <c r="AG25" s="34"/>
      <c r="AH25" s="75"/>
      <c r="AI25" s="76"/>
      <c r="AJ25" s="76"/>
      <c r="AK25" s="76"/>
      <c r="AL25" s="76"/>
      <c r="AM25" s="76"/>
      <c r="AN25" s="76"/>
      <c r="AO25" s="76"/>
      <c r="AP25" s="76"/>
      <c r="AQ25" s="76"/>
      <c r="AR25" s="76"/>
      <c r="AS25" s="76"/>
      <c r="AT25" s="76"/>
      <c r="AU25" s="76"/>
      <c r="AV25" s="76"/>
      <c r="AW25" s="76"/>
      <c r="AX25" s="76"/>
      <c r="AY25" s="76"/>
      <c r="AZ25" s="76" t="str">
        <f t="shared" si="64"/>
        <v/>
      </c>
      <c r="BA25" s="76" t="str">
        <f t="shared" si="65"/>
        <v/>
      </c>
      <c r="BB25" s="76" t="str">
        <f t="shared" si="66"/>
        <v/>
      </c>
      <c r="BC25" s="76"/>
      <c r="BD25" s="76"/>
      <c r="BE25" s="76"/>
      <c r="BF25" s="76"/>
      <c r="BG25" s="76"/>
      <c r="BH25" s="76"/>
      <c r="BI25" s="76"/>
      <c r="BJ25" s="77" t="str">
        <f t="shared" si="67"/>
        <v/>
      </c>
      <c r="BK25" s="77" t="str">
        <f t="shared" si="68"/>
        <v/>
      </c>
      <c r="BL25" s="77" t="str">
        <f t="shared" si="69"/>
        <v/>
      </c>
      <c r="BM25" s="77" t="str">
        <f t="shared" si="70"/>
        <v/>
      </c>
      <c r="BN25" s="77" t="str">
        <f t="shared" si="71"/>
        <v/>
      </c>
      <c r="BO25" s="77" t="str">
        <f t="shared" si="72"/>
        <v/>
      </c>
      <c r="BP25" s="77" t="str">
        <f t="shared" si="73"/>
        <v/>
      </c>
      <c r="BQ25" s="77" t="str">
        <f t="shared" si="74"/>
        <v/>
      </c>
      <c r="BR25" s="77" t="str">
        <f t="shared" si="75"/>
        <v/>
      </c>
      <c r="BS25" s="77" t="str">
        <f t="shared" si="76"/>
        <v/>
      </c>
      <c r="BT25" s="77" t="str">
        <f t="shared" si="77"/>
        <v/>
      </c>
      <c r="BU25" s="77" t="str">
        <f t="shared" si="78"/>
        <v/>
      </c>
      <c r="BV25" s="77" t="str">
        <f t="shared" si="79"/>
        <v/>
      </c>
      <c r="BW25" s="77" t="str">
        <f t="shared" si="80"/>
        <v/>
      </c>
      <c r="BX25" s="77" t="str">
        <f t="shared" si="81"/>
        <v/>
      </c>
      <c r="BY25" s="77" t="str">
        <f t="shared" si="82"/>
        <v/>
      </c>
      <c r="BZ25" s="77" t="str">
        <f t="shared" si="83"/>
        <v/>
      </c>
      <c r="CA25" s="77" t="str">
        <f t="shared" si="84"/>
        <v/>
      </c>
      <c r="CB25" s="77" t="str">
        <f t="shared" si="85"/>
        <v/>
      </c>
      <c r="CC25" s="77" t="str">
        <f t="shared" si="86"/>
        <v/>
      </c>
      <c r="CD25" s="78"/>
      <c r="CE25" s="79"/>
      <c r="CF25" s="79"/>
      <c r="CG25" s="79"/>
      <c r="CH25" s="76"/>
      <c r="CI25" s="76"/>
      <c r="CJ25" s="79"/>
      <c r="CK25" s="80"/>
      <c r="CL25" s="80"/>
      <c r="CM25" s="81"/>
      <c r="CN25" s="81"/>
      <c r="CO25" s="73"/>
      <c r="CP25" s="73"/>
      <c r="CQ25" s="73"/>
      <c r="CR25" s="73"/>
      <c r="CS25" s="73"/>
      <c r="CT25" s="73"/>
      <c r="CU25" s="73"/>
      <c r="CV25" s="79"/>
      <c r="CW25" s="79"/>
      <c r="CX25" s="79"/>
      <c r="CY25" s="79"/>
      <c r="CZ25" s="79"/>
      <c r="DA25" s="79"/>
      <c r="DB25" s="79"/>
    </row>
    <row r="26" spans="1:106" s="35" customFormat="1" ht="24" customHeight="1" x14ac:dyDescent="0.25">
      <c r="A26" s="65"/>
      <c r="B26" s="66"/>
      <c r="C26" s="66"/>
      <c r="D26" s="67"/>
      <c r="E26" s="67"/>
      <c r="F26" s="67"/>
      <c r="G26" s="67"/>
      <c r="H26" s="67"/>
      <c r="I26" s="67"/>
      <c r="J26" s="67"/>
      <c r="K26" s="67"/>
      <c r="L26" s="67"/>
      <c r="M26" s="67"/>
      <c r="N26" s="67"/>
      <c r="O26" s="67"/>
      <c r="P26" s="67"/>
      <c r="Q26" s="67"/>
      <c r="R26" s="67"/>
      <c r="S26" s="67"/>
      <c r="T26" s="67"/>
      <c r="U26" s="67"/>
      <c r="V26" s="67"/>
      <c r="W26" s="67"/>
      <c r="X26" s="67"/>
      <c r="Y26" s="67"/>
      <c r="Z26" s="68"/>
      <c r="AA26" s="69"/>
      <c r="AB26" s="70"/>
      <c r="AC26" s="71"/>
      <c r="AD26" s="72"/>
      <c r="AE26" s="70"/>
      <c r="AF26" s="67"/>
      <c r="AG26" s="34"/>
      <c r="AH26" s="75"/>
      <c r="AI26" s="76"/>
      <c r="AJ26" s="76"/>
      <c r="AK26" s="76"/>
      <c r="AL26" s="76"/>
      <c r="AM26" s="76"/>
      <c r="AN26" s="76"/>
      <c r="AO26" s="76"/>
      <c r="AP26" s="76"/>
      <c r="AQ26" s="76"/>
      <c r="AR26" s="76"/>
      <c r="AS26" s="76"/>
      <c r="AT26" s="76"/>
      <c r="AU26" s="76"/>
      <c r="AV26" s="76"/>
      <c r="AW26" s="76"/>
      <c r="AX26" s="76"/>
      <c r="AY26" s="76"/>
      <c r="AZ26" s="76" t="str">
        <f t="shared" si="64"/>
        <v/>
      </c>
      <c r="BA26" s="76" t="str">
        <f t="shared" si="65"/>
        <v/>
      </c>
      <c r="BB26" s="76" t="str">
        <f t="shared" si="66"/>
        <v/>
      </c>
      <c r="BC26" s="76"/>
      <c r="BD26" s="76"/>
      <c r="BE26" s="76"/>
      <c r="BF26" s="76"/>
      <c r="BG26" s="76"/>
      <c r="BH26" s="76"/>
      <c r="BI26" s="76"/>
      <c r="BJ26" s="77" t="str">
        <f t="shared" si="67"/>
        <v/>
      </c>
      <c r="BK26" s="77" t="str">
        <f t="shared" si="68"/>
        <v/>
      </c>
      <c r="BL26" s="77" t="str">
        <f t="shared" si="69"/>
        <v/>
      </c>
      <c r="BM26" s="77" t="str">
        <f t="shared" si="70"/>
        <v/>
      </c>
      <c r="BN26" s="77" t="str">
        <f t="shared" si="71"/>
        <v/>
      </c>
      <c r="BO26" s="77" t="str">
        <f t="shared" si="72"/>
        <v/>
      </c>
      <c r="BP26" s="77" t="str">
        <f t="shared" si="73"/>
        <v/>
      </c>
      <c r="BQ26" s="77" t="str">
        <f t="shared" si="74"/>
        <v/>
      </c>
      <c r="BR26" s="77" t="str">
        <f t="shared" si="75"/>
        <v/>
      </c>
      <c r="BS26" s="77" t="str">
        <f t="shared" si="76"/>
        <v/>
      </c>
      <c r="BT26" s="77" t="str">
        <f t="shared" si="77"/>
        <v/>
      </c>
      <c r="BU26" s="77" t="str">
        <f t="shared" si="78"/>
        <v/>
      </c>
      <c r="BV26" s="77" t="str">
        <f t="shared" si="79"/>
        <v/>
      </c>
      <c r="BW26" s="77" t="str">
        <f t="shared" si="80"/>
        <v/>
      </c>
      <c r="BX26" s="77" t="str">
        <f t="shared" si="81"/>
        <v/>
      </c>
      <c r="BY26" s="77" t="str">
        <f t="shared" si="82"/>
        <v/>
      </c>
      <c r="BZ26" s="77" t="str">
        <f t="shared" si="83"/>
        <v/>
      </c>
      <c r="CA26" s="77" t="str">
        <f t="shared" si="84"/>
        <v/>
      </c>
      <c r="CB26" s="77" t="str">
        <f t="shared" si="85"/>
        <v/>
      </c>
      <c r="CC26" s="77" t="str">
        <f t="shared" si="86"/>
        <v/>
      </c>
      <c r="CD26" s="78"/>
      <c r="CE26" s="79"/>
      <c r="CF26" s="79"/>
      <c r="CG26" s="79"/>
      <c r="CH26" s="76"/>
      <c r="CI26" s="76"/>
      <c r="CJ26" s="79"/>
      <c r="CK26" s="80"/>
      <c r="CL26" s="80"/>
      <c r="CM26" s="81"/>
      <c r="CN26" s="81"/>
      <c r="CO26" s="73"/>
      <c r="CP26" s="73"/>
      <c r="CQ26" s="73"/>
      <c r="CR26" s="73"/>
      <c r="CS26" s="73"/>
      <c r="CT26" s="73"/>
      <c r="CU26" s="73"/>
      <c r="CV26" s="79"/>
      <c r="CW26" s="79"/>
      <c r="CX26" s="79"/>
      <c r="CY26" s="79"/>
      <c r="CZ26" s="79"/>
      <c r="DA26" s="79"/>
      <c r="DB26" s="79"/>
    </row>
    <row r="27" spans="1:106" s="35" customFormat="1" ht="24" customHeight="1" x14ac:dyDescent="0.25">
      <c r="A27" s="65"/>
      <c r="B27" s="66"/>
      <c r="C27" s="66"/>
      <c r="D27" s="67"/>
      <c r="E27" s="67"/>
      <c r="F27" s="67"/>
      <c r="G27" s="67"/>
      <c r="H27" s="67"/>
      <c r="I27" s="67"/>
      <c r="J27" s="67"/>
      <c r="K27" s="67"/>
      <c r="L27" s="67"/>
      <c r="M27" s="67"/>
      <c r="N27" s="67"/>
      <c r="O27" s="67"/>
      <c r="P27" s="67"/>
      <c r="Q27" s="67"/>
      <c r="R27" s="67"/>
      <c r="S27" s="67"/>
      <c r="T27" s="67"/>
      <c r="U27" s="67"/>
      <c r="V27" s="67"/>
      <c r="W27" s="67"/>
      <c r="X27" s="67"/>
      <c r="Y27" s="67"/>
      <c r="Z27" s="68"/>
      <c r="AA27" s="69"/>
      <c r="AB27" s="70"/>
      <c r="AC27" s="71"/>
      <c r="AD27" s="72"/>
      <c r="AE27" s="70"/>
      <c r="AF27" s="67"/>
      <c r="AG27" s="34"/>
      <c r="AH27" s="75"/>
      <c r="AI27" s="76"/>
      <c r="AJ27" s="76"/>
      <c r="AK27" s="76"/>
      <c r="AL27" s="76"/>
      <c r="AM27" s="76"/>
      <c r="AN27" s="76"/>
      <c r="AO27" s="76"/>
      <c r="AP27" s="76"/>
      <c r="AQ27" s="76"/>
      <c r="AR27" s="76"/>
      <c r="AS27" s="76"/>
      <c r="AT27" s="76"/>
      <c r="AU27" s="76"/>
      <c r="AV27" s="76"/>
      <c r="AW27" s="76"/>
      <c r="AX27" s="76"/>
      <c r="AY27" s="76"/>
      <c r="AZ27" s="76" t="str">
        <f t="shared" si="64"/>
        <v/>
      </c>
      <c r="BA27" s="76" t="str">
        <f t="shared" si="65"/>
        <v/>
      </c>
      <c r="BB27" s="76" t="str">
        <f t="shared" si="66"/>
        <v/>
      </c>
      <c r="BC27" s="76"/>
      <c r="BD27" s="76"/>
      <c r="BE27" s="76"/>
      <c r="BF27" s="76"/>
      <c r="BG27" s="76"/>
      <c r="BH27" s="76"/>
      <c r="BI27" s="76"/>
      <c r="BJ27" s="77" t="str">
        <f t="shared" si="67"/>
        <v/>
      </c>
      <c r="BK27" s="77" t="str">
        <f t="shared" si="68"/>
        <v/>
      </c>
      <c r="BL27" s="77" t="str">
        <f t="shared" si="69"/>
        <v/>
      </c>
      <c r="BM27" s="77" t="str">
        <f t="shared" si="70"/>
        <v/>
      </c>
      <c r="BN27" s="77" t="str">
        <f t="shared" si="71"/>
        <v/>
      </c>
      <c r="BO27" s="77" t="str">
        <f t="shared" si="72"/>
        <v/>
      </c>
      <c r="BP27" s="77" t="str">
        <f t="shared" si="73"/>
        <v/>
      </c>
      <c r="BQ27" s="77" t="str">
        <f t="shared" si="74"/>
        <v/>
      </c>
      <c r="BR27" s="77" t="str">
        <f t="shared" si="75"/>
        <v/>
      </c>
      <c r="BS27" s="77" t="str">
        <f t="shared" si="76"/>
        <v/>
      </c>
      <c r="BT27" s="77" t="str">
        <f t="shared" si="77"/>
        <v/>
      </c>
      <c r="BU27" s="77" t="str">
        <f t="shared" si="78"/>
        <v/>
      </c>
      <c r="BV27" s="77" t="str">
        <f t="shared" si="79"/>
        <v/>
      </c>
      <c r="BW27" s="77" t="str">
        <f t="shared" si="80"/>
        <v/>
      </c>
      <c r="BX27" s="77" t="str">
        <f t="shared" si="81"/>
        <v/>
      </c>
      <c r="BY27" s="77" t="str">
        <f t="shared" si="82"/>
        <v/>
      </c>
      <c r="BZ27" s="77" t="str">
        <f t="shared" si="83"/>
        <v/>
      </c>
      <c r="CA27" s="77" t="str">
        <f t="shared" si="84"/>
        <v/>
      </c>
      <c r="CB27" s="77" t="str">
        <f t="shared" si="85"/>
        <v/>
      </c>
      <c r="CC27" s="77" t="str">
        <f t="shared" si="86"/>
        <v/>
      </c>
      <c r="CD27" s="78"/>
      <c r="CE27" s="79"/>
      <c r="CF27" s="79"/>
      <c r="CG27" s="79"/>
      <c r="CH27" s="76"/>
      <c r="CI27" s="76"/>
      <c r="CJ27" s="79"/>
      <c r="CK27" s="80"/>
      <c r="CL27" s="80"/>
      <c r="CM27" s="81"/>
      <c r="CN27" s="81"/>
      <c r="CO27" s="73"/>
      <c r="CP27" s="73"/>
      <c r="CQ27" s="73"/>
      <c r="CR27" s="73"/>
      <c r="CS27" s="73"/>
      <c r="CT27" s="73"/>
      <c r="CU27" s="73"/>
      <c r="CV27" s="79"/>
      <c r="CW27" s="79"/>
      <c r="CX27" s="79"/>
      <c r="CY27" s="79"/>
      <c r="CZ27" s="79"/>
      <c r="DA27" s="79"/>
      <c r="DB27" s="79"/>
    </row>
    <row r="28" spans="1:106" s="35" customFormat="1" ht="24" customHeight="1" x14ac:dyDescent="0.25">
      <c r="A28" s="65"/>
      <c r="B28" s="66"/>
      <c r="C28" s="66"/>
      <c r="D28" s="67"/>
      <c r="E28" s="67"/>
      <c r="F28" s="67"/>
      <c r="G28" s="67"/>
      <c r="H28" s="67"/>
      <c r="I28" s="67"/>
      <c r="J28" s="67"/>
      <c r="K28" s="67"/>
      <c r="L28" s="67"/>
      <c r="M28" s="67"/>
      <c r="N28" s="67"/>
      <c r="O28" s="67"/>
      <c r="P28" s="67"/>
      <c r="Q28" s="67"/>
      <c r="R28" s="67"/>
      <c r="S28" s="67"/>
      <c r="T28" s="67"/>
      <c r="U28" s="67"/>
      <c r="V28" s="67"/>
      <c r="W28" s="67"/>
      <c r="X28" s="67"/>
      <c r="Y28" s="67"/>
      <c r="Z28" s="68"/>
      <c r="AA28" s="69"/>
      <c r="AB28" s="70"/>
      <c r="AC28" s="71"/>
      <c r="AD28" s="72"/>
      <c r="AE28" s="70"/>
      <c r="AF28" s="67"/>
      <c r="AG28" s="34"/>
      <c r="AH28" s="75"/>
      <c r="AI28" s="76"/>
      <c r="AJ28" s="76"/>
      <c r="AK28" s="76"/>
      <c r="AL28" s="76"/>
      <c r="AM28" s="76"/>
      <c r="AN28" s="76"/>
      <c r="AO28" s="76"/>
      <c r="AP28" s="76"/>
      <c r="AQ28" s="76"/>
      <c r="AR28" s="76"/>
      <c r="AS28" s="76"/>
      <c r="AT28" s="76"/>
      <c r="AU28" s="76"/>
      <c r="AV28" s="76"/>
      <c r="AW28" s="76"/>
      <c r="AX28" s="76"/>
      <c r="AY28" s="76"/>
      <c r="AZ28" s="76" t="str">
        <f t="shared" si="64"/>
        <v/>
      </c>
      <c r="BA28" s="76" t="str">
        <f t="shared" si="65"/>
        <v/>
      </c>
      <c r="BB28" s="76" t="str">
        <f t="shared" si="66"/>
        <v/>
      </c>
      <c r="BC28" s="76"/>
      <c r="BD28" s="76"/>
      <c r="BE28" s="76"/>
      <c r="BF28" s="76"/>
      <c r="BG28" s="76"/>
      <c r="BH28" s="76"/>
      <c r="BI28" s="76"/>
      <c r="BJ28" s="77" t="str">
        <f t="shared" si="67"/>
        <v/>
      </c>
      <c r="BK28" s="77" t="str">
        <f t="shared" si="68"/>
        <v/>
      </c>
      <c r="BL28" s="77" t="str">
        <f t="shared" si="69"/>
        <v/>
      </c>
      <c r="BM28" s="77" t="str">
        <f t="shared" si="70"/>
        <v/>
      </c>
      <c r="BN28" s="77" t="str">
        <f t="shared" si="71"/>
        <v/>
      </c>
      <c r="BO28" s="77" t="str">
        <f t="shared" si="72"/>
        <v/>
      </c>
      <c r="BP28" s="77" t="str">
        <f t="shared" si="73"/>
        <v/>
      </c>
      <c r="BQ28" s="77" t="str">
        <f t="shared" si="74"/>
        <v/>
      </c>
      <c r="BR28" s="77" t="str">
        <f t="shared" si="75"/>
        <v/>
      </c>
      <c r="BS28" s="77" t="str">
        <f t="shared" si="76"/>
        <v/>
      </c>
      <c r="BT28" s="77" t="str">
        <f t="shared" si="77"/>
        <v/>
      </c>
      <c r="BU28" s="77" t="str">
        <f t="shared" si="78"/>
        <v/>
      </c>
      <c r="BV28" s="77" t="str">
        <f t="shared" si="79"/>
        <v/>
      </c>
      <c r="BW28" s="77" t="str">
        <f t="shared" si="80"/>
        <v/>
      </c>
      <c r="BX28" s="77" t="str">
        <f t="shared" si="81"/>
        <v/>
      </c>
      <c r="BY28" s="77" t="str">
        <f t="shared" si="82"/>
        <v/>
      </c>
      <c r="BZ28" s="77" t="str">
        <f t="shared" si="83"/>
        <v/>
      </c>
      <c r="CA28" s="77" t="str">
        <f t="shared" si="84"/>
        <v/>
      </c>
      <c r="CB28" s="77" t="str">
        <f t="shared" si="85"/>
        <v/>
      </c>
      <c r="CC28" s="77" t="str">
        <f t="shared" si="86"/>
        <v/>
      </c>
      <c r="CD28" s="78"/>
      <c r="CE28" s="79"/>
      <c r="CF28" s="79"/>
      <c r="CG28" s="79"/>
      <c r="CH28" s="76"/>
      <c r="CI28" s="76"/>
      <c r="CJ28" s="79"/>
      <c r="CK28" s="80"/>
      <c r="CL28" s="80"/>
      <c r="CM28" s="81"/>
      <c r="CN28" s="81"/>
      <c r="CO28" s="73"/>
      <c r="CP28" s="73"/>
      <c r="CQ28" s="73"/>
      <c r="CR28" s="73"/>
      <c r="CS28" s="73"/>
      <c r="CT28" s="73"/>
      <c r="CU28" s="73"/>
      <c r="CV28" s="79"/>
      <c r="CW28" s="79"/>
      <c r="CX28" s="79"/>
      <c r="CY28" s="79"/>
      <c r="CZ28" s="79"/>
      <c r="DA28" s="79"/>
      <c r="DB28" s="79"/>
    </row>
    <row r="29" spans="1:106" s="35" customFormat="1" ht="24" customHeight="1" x14ac:dyDescent="0.25">
      <c r="A29" s="65"/>
      <c r="B29" s="66"/>
      <c r="C29" s="66"/>
      <c r="D29" s="67"/>
      <c r="E29" s="67"/>
      <c r="F29" s="67"/>
      <c r="G29" s="67"/>
      <c r="H29" s="67"/>
      <c r="I29" s="67"/>
      <c r="J29" s="67"/>
      <c r="K29" s="67"/>
      <c r="L29" s="67"/>
      <c r="M29" s="67"/>
      <c r="N29" s="67"/>
      <c r="O29" s="67"/>
      <c r="P29" s="67"/>
      <c r="Q29" s="67"/>
      <c r="R29" s="67"/>
      <c r="S29" s="67"/>
      <c r="T29" s="67"/>
      <c r="U29" s="67"/>
      <c r="V29" s="67"/>
      <c r="W29" s="67"/>
      <c r="X29" s="67"/>
      <c r="Y29" s="67"/>
      <c r="Z29" s="68"/>
      <c r="AA29" s="69"/>
      <c r="AB29" s="70"/>
      <c r="AC29" s="71"/>
      <c r="AD29" s="72"/>
      <c r="AE29" s="70"/>
      <c r="AF29" s="67"/>
      <c r="AG29" s="34"/>
      <c r="AH29" s="75"/>
      <c r="AI29" s="76"/>
      <c r="AJ29" s="76"/>
      <c r="AK29" s="76"/>
      <c r="AL29" s="76"/>
      <c r="AM29" s="76"/>
      <c r="AN29" s="76"/>
      <c r="AO29" s="76"/>
      <c r="AP29" s="76"/>
      <c r="AQ29" s="76"/>
      <c r="AR29" s="76"/>
      <c r="AS29" s="76"/>
      <c r="AT29" s="76"/>
      <c r="AU29" s="76"/>
      <c r="AV29" s="76"/>
      <c r="AW29" s="76"/>
      <c r="AX29" s="76"/>
      <c r="AY29" s="76"/>
      <c r="AZ29" s="76" t="str">
        <f t="shared" si="64"/>
        <v/>
      </c>
      <c r="BA29" s="76" t="str">
        <f t="shared" si="65"/>
        <v/>
      </c>
      <c r="BB29" s="76" t="str">
        <f t="shared" si="66"/>
        <v/>
      </c>
      <c r="BC29" s="76"/>
      <c r="BD29" s="76"/>
      <c r="BE29" s="76"/>
      <c r="BF29" s="76"/>
      <c r="BG29" s="76"/>
      <c r="BH29" s="76"/>
      <c r="BI29" s="76"/>
      <c r="BJ29" s="77" t="str">
        <f t="shared" si="67"/>
        <v/>
      </c>
      <c r="BK29" s="77" t="str">
        <f t="shared" si="68"/>
        <v/>
      </c>
      <c r="BL29" s="77" t="str">
        <f t="shared" si="69"/>
        <v/>
      </c>
      <c r="BM29" s="77" t="str">
        <f t="shared" si="70"/>
        <v/>
      </c>
      <c r="BN29" s="77" t="str">
        <f t="shared" si="71"/>
        <v/>
      </c>
      <c r="BO29" s="77" t="str">
        <f t="shared" si="72"/>
        <v/>
      </c>
      <c r="BP29" s="77" t="str">
        <f t="shared" si="73"/>
        <v/>
      </c>
      <c r="BQ29" s="77" t="str">
        <f t="shared" si="74"/>
        <v/>
      </c>
      <c r="BR29" s="77" t="str">
        <f t="shared" si="75"/>
        <v/>
      </c>
      <c r="BS29" s="77" t="str">
        <f t="shared" si="76"/>
        <v/>
      </c>
      <c r="BT29" s="77" t="str">
        <f t="shared" si="77"/>
        <v/>
      </c>
      <c r="BU29" s="77" t="str">
        <f t="shared" si="78"/>
        <v/>
      </c>
      <c r="BV29" s="77" t="str">
        <f t="shared" si="79"/>
        <v/>
      </c>
      <c r="BW29" s="77" t="str">
        <f t="shared" si="80"/>
        <v/>
      </c>
      <c r="BX29" s="77" t="str">
        <f t="shared" si="81"/>
        <v/>
      </c>
      <c r="BY29" s="77" t="str">
        <f t="shared" si="82"/>
        <v/>
      </c>
      <c r="BZ29" s="77" t="str">
        <f t="shared" si="83"/>
        <v/>
      </c>
      <c r="CA29" s="77" t="str">
        <f t="shared" si="84"/>
        <v/>
      </c>
      <c r="CB29" s="77" t="str">
        <f t="shared" si="85"/>
        <v/>
      </c>
      <c r="CC29" s="77" t="str">
        <f t="shared" si="86"/>
        <v/>
      </c>
      <c r="CD29" s="78"/>
      <c r="CE29" s="79"/>
      <c r="CF29" s="79"/>
      <c r="CG29" s="79"/>
      <c r="CH29" s="76"/>
      <c r="CI29" s="76"/>
      <c r="CJ29" s="79"/>
      <c r="CK29" s="80"/>
      <c r="CL29" s="80"/>
      <c r="CM29" s="81"/>
      <c r="CN29" s="81"/>
      <c r="CO29" s="73"/>
      <c r="CP29" s="73"/>
      <c r="CQ29" s="73"/>
      <c r="CR29" s="73"/>
      <c r="CS29" s="73"/>
      <c r="CT29" s="73"/>
      <c r="CU29" s="73"/>
      <c r="CV29" s="79"/>
      <c r="CW29" s="79"/>
      <c r="CX29" s="79"/>
      <c r="CY29" s="79"/>
      <c r="CZ29" s="79"/>
      <c r="DA29" s="79"/>
      <c r="DB29" s="79"/>
    </row>
    <row r="30" spans="1:106" s="35" customFormat="1" ht="24" customHeight="1" x14ac:dyDescent="0.25">
      <c r="A30" s="65"/>
      <c r="B30" s="66"/>
      <c r="C30" s="66"/>
      <c r="D30" s="67"/>
      <c r="E30" s="67"/>
      <c r="F30" s="67"/>
      <c r="G30" s="67"/>
      <c r="H30" s="67"/>
      <c r="I30" s="67"/>
      <c r="J30" s="67"/>
      <c r="K30" s="67"/>
      <c r="L30" s="67"/>
      <c r="M30" s="67"/>
      <c r="N30" s="67"/>
      <c r="O30" s="67"/>
      <c r="P30" s="67"/>
      <c r="Q30" s="67"/>
      <c r="R30" s="67"/>
      <c r="S30" s="67"/>
      <c r="T30" s="67"/>
      <c r="U30" s="67"/>
      <c r="V30" s="67"/>
      <c r="W30" s="67"/>
      <c r="X30" s="67"/>
      <c r="Y30" s="67"/>
      <c r="Z30" s="68"/>
      <c r="AA30" s="69"/>
      <c r="AB30" s="70"/>
      <c r="AC30" s="71"/>
      <c r="AD30" s="72"/>
      <c r="AE30" s="70"/>
      <c r="AF30" s="67"/>
      <c r="AG30" s="34"/>
      <c r="AH30" s="75"/>
      <c r="AI30" s="76"/>
      <c r="AJ30" s="76"/>
      <c r="AK30" s="76"/>
      <c r="AL30" s="76"/>
      <c r="AM30" s="76"/>
      <c r="AN30" s="76"/>
      <c r="AO30" s="76"/>
      <c r="AP30" s="76"/>
      <c r="AQ30" s="76"/>
      <c r="AR30" s="76"/>
      <c r="AS30" s="76"/>
      <c r="AT30" s="76"/>
      <c r="AU30" s="76"/>
      <c r="AV30" s="76"/>
      <c r="AW30" s="76"/>
      <c r="AX30" s="76"/>
      <c r="AY30" s="76"/>
      <c r="AZ30" s="76" t="str">
        <f t="shared" si="64"/>
        <v/>
      </c>
      <c r="BA30" s="76" t="str">
        <f t="shared" si="65"/>
        <v/>
      </c>
      <c r="BB30" s="76" t="str">
        <f t="shared" si="66"/>
        <v/>
      </c>
      <c r="BC30" s="76"/>
      <c r="BD30" s="76"/>
      <c r="BE30" s="76"/>
      <c r="BF30" s="76"/>
      <c r="BG30" s="76"/>
      <c r="BH30" s="76"/>
      <c r="BI30" s="76"/>
      <c r="BJ30" s="77" t="str">
        <f t="shared" ref="BJ30:BX30" si="87">IF(D30*D$4=0,"",D30-D$4)</f>
        <v/>
      </c>
      <c r="BK30" s="77" t="str">
        <f t="shared" si="87"/>
        <v/>
      </c>
      <c r="BL30" s="77" t="str">
        <f t="shared" si="87"/>
        <v/>
      </c>
      <c r="BM30" s="77" t="str">
        <f t="shared" si="87"/>
        <v/>
      </c>
      <c r="BN30" s="77" t="str">
        <f t="shared" si="87"/>
        <v/>
      </c>
      <c r="BO30" s="77" t="str">
        <f t="shared" si="87"/>
        <v/>
      </c>
      <c r="BP30" s="77" t="str">
        <f t="shared" si="87"/>
        <v/>
      </c>
      <c r="BQ30" s="77" t="str">
        <f t="shared" si="87"/>
        <v/>
      </c>
      <c r="BR30" s="77" t="str">
        <f t="shared" si="87"/>
        <v/>
      </c>
      <c r="BS30" s="77" t="str">
        <f t="shared" si="87"/>
        <v/>
      </c>
      <c r="BT30" s="77" t="str">
        <f t="shared" si="87"/>
        <v/>
      </c>
      <c r="BU30" s="77" t="str">
        <f t="shared" si="87"/>
        <v/>
      </c>
      <c r="BV30" s="77" t="str">
        <f t="shared" si="87"/>
        <v/>
      </c>
      <c r="BW30" s="77" t="str">
        <f t="shared" si="87"/>
        <v/>
      </c>
      <c r="BX30" s="77" t="str">
        <f t="shared" si="87"/>
        <v/>
      </c>
      <c r="BY30" s="77" t="str">
        <f t="shared" ref="BY30:BY38" si="88">IF(S30*S$4=0,"",S30-S$4)</f>
        <v/>
      </c>
      <c r="BZ30" s="77" t="str">
        <f t="shared" ref="BZ30:BZ38" si="89">IF(T30*T$4=0,"",T30-T$4)</f>
        <v/>
      </c>
      <c r="CA30" s="77" t="str">
        <f t="shared" ref="CA30:CA38" si="90">IF(U30*U$4=0,"",U30-U$4)</f>
        <v/>
      </c>
      <c r="CB30" s="77" t="str">
        <f t="shared" ref="CB30:CB38" si="91">IF(V30*V$4=0,"",V30-V$4)</f>
        <v/>
      </c>
      <c r="CC30" s="77" t="str">
        <f t="shared" si="86"/>
        <v/>
      </c>
      <c r="CD30" s="78"/>
      <c r="CE30" s="79"/>
      <c r="CF30" s="79"/>
      <c r="CG30" s="79"/>
      <c r="CH30" s="76"/>
      <c r="CI30" s="76"/>
      <c r="CJ30" s="79"/>
      <c r="CK30" s="80"/>
      <c r="CL30" s="80"/>
      <c r="CM30" s="81"/>
      <c r="CN30" s="81"/>
      <c r="CO30" s="73"/>
      <c r="CP30" s="73"/>
      <c r="CQ30" s="73"/>
      <c r="CR30" s="73"/>
      <c r="CS30" s="73"/>
      <c r="CT30" s="73"/>
      <c r="CU30" s="73"/>
      <c r="CV30" s="79"/>
      <c r="CW30" s="79"/>
      <c r="CX30" s="79"/>
      <c r="CY30" s="79"/>
      <c r="CZ30" s="79"/>
      <c r="DA30" s="79"/>
      <c r="DB30" s="79"/>
    </row>
    <row r="31" spans="1:106" s="35" customFormat="1" ht="24" customHeight="1" x14ac:dyDescent="0.25">
      <c r="A31" s="65"/>
      <c r="B31" s="66"/>
      <c r="C31" s="66"/>
      <c r="D31" s="67"/>
      <c r="E31" s="67"/>
      <c r="F31" s="67"/>
      <c r="G31" s="67"/>
      <c r="H31" s="67"/>
      <c r="I31" s="67"/>
      <c r="J31" s="67"/>
      <c r="K31" s="67"/>
      <c r="L31" s="67"/>
      <c r="M31" s="67"/>
      <c r="N31" s="67"/>
      <c r="O31" s="67"/>
      <c r="P31" s="67"/>
      <c r="Q31" s="67"/>
      <c r="R31" s="67"/>
      <c r="S31" s="67"/>
      <c r="T31" s="67"/>
      <c r="U31" s="67"/>
      <c r="V31" s="67"/>
      <c r="W31" s="67"/>
      <c r="X31" s="67"/>
      <c r="Y31" s="67"/>
      <c r="Z31" s="68"/>
      <c r="AA31" s="69"/>
      <c r="AB31" s="70"/>
      <c r="AC31" s="71"/>
      <c r="AD31" s="72"/>
      <c r="AE31" s="70"/>
      <c r="AF31" s="67"/>
      <c r="AG31" s="34"/>
      <c r="AH31" s="75"/>
      <c r="AI31" s="76"/>
      <c r="AJ31" s="76"/>
      <c r="AK31" s="76"/>
      <c r="AL31" s="76"/>
      <c r="AM31" s="76"/>
      <c r="AN31" s="76"/>
      <c r="AO31" s="76"/>
      <c r="AP31" s="76"/>
      <c r="AQ31" s="76"/>
      <c r="AR31" s="76"/>
      <c r="AS31" s="76"/>
      <c r="AT31" s="76"/>
      <c r="AU31" s="76"/>
      <c r="AV31" s="76"/>
      <c r="AW31" s="76"/>
      <c r="AX31" s="76"/>
      <c r="AY31" s="76"/>
      <c r="AZ31" s="76" t="str">
        <f t="shared" si="64"/>
        <v/>
      </c>
      <c r="BA31" s="76" t="str">
        <f t="shared" si="65"/>
        <v/>
      </c>
      <c r="BB31" s="76" t="str">
        <f t="shared" si="66"/>
        <v/>
      </c>
      <c r="BC31" s="76"/>
      <c r="BD31" s="76"/>
      <c r="BE31" s="76"/>
      <c r="BF31" s="76"/>
      <c r="BG31" s="76"/>
      <c r="BH31" s="76"/>
      <c r="BI31" s="76"/>
      <c r="BJ31" s="77" t="str">
        <f t="shared" ref="BJ31:BX38" si="92">IF(D31*D$4=0,"",D31-D$4)</f>
        <v/>
      </c>
      <c r="BK31" s="77" t="str">
        <f t="shared" si="92"/>
        <v/>
      </c>
      <c r="BL31" s="77" t="str">
        <f t="shared" si="92"/>
        <v/>
      </c>
      <c r="BM31" s="77" t="str">
        <f t="shared" si="92"/>
        <v/>
      </c>
      <c r="BN31" s="77" t="str">
        <f t="shared" si="92"/>
        <v/>
      </c>
      <c r="BO31" s="77" t="str">
        <f t="shared" si="92"/>
        <v/>
      </c>
      <c r="BP31" s="77" t="str">
        <f t="shared" si="92"/>
        <v/>
      </c>
      <c r="BQ31" s="77" t="str">
        <f t="shared" si="92"/>
        <v/>
      </c>
      <c r="BR31" s="77" t="str">
        <f t="shared" si="92"/>
        <v/>
      </c>
      <c r="BS31" s="77" t="str">
        <f t="shared" si="92"/>
        <v/>
      </c>
      <c r="BT31" s="77" t="str">
        <f t="shared" si="92"/>
        <v/>
      </c>
      <c r="BU31" s="77" t="str">
        <f t="shared" si="92"/>
        <v/>
      </c>
      <c r="BV31" s="77" t="str">
        <f t="shared" si="92"/>
        <v/>
      </c>
      <c r="BW31" s="77" t="str">
        <f t="shared" si="92"/>
        <v/>
      </c>
      <c r="BX31" s="77" t="str">
        <f t="shared" si="92"/>
        <v/>
      </c>
      <c r="BY31" s="77" t="str">
        <f t="shared" si="88"/>
        <v/>
      </c>
      <c r="BZ31" s="77" t="str">
        <f t="shared" si="89"/>
        <v/>
      </c>
      <c r="CA31" s="77" t="str">
        <f t="shared" si="90"/>
        <v/>
      </c>
      <c r="CB31" s="77" t="str">
        <f t="shared" si="91"/>
        <v/>
      </c>
      <c r="CC31" s="77" t="str">
        <f t="shared" si="86"/>
        <v/>
      </c>
      <c r="CD31" s="78"/>
      <c r="CE31" s="79"/>
      <c r="CF31" s="79"/>
      <c r="CG31" s="79"/>
      <c r="CH31" s="76"/>
      <c r="CI31" s="76"/>
      <c r="CJ31" s="79"/>
      <c r="CK31" s="80"/>
      <c r="CL31" s="80"/>
      <c r="CM31" s="81"/>
      <c r="CN31" s="81"/>
      <c r="CO31" s="73"/>
      <c r="CP31" s="73"/>
      <c r="CQ31" s="73"/>
      <c r="CR31" s="73"/>
      <c r="CS31" s="73"/>
      <c r="CT31" s="73"/>
      <c r="CU31" s="73"/>
      <c r="CV31" s="79"/>
      <c r="CW31" s="79"/>
      <c r="CX31" s="79"/>
      <c r="CY31" s="79"/>
      <c r="CZ31" s="79"/>
      <c r="DA31" s="79"/>
      <c r="DB31" s="79"/>
    </row>
    <row r="32" spans="1:106" s="35" customFormat="1" ht="24" customHeight="1" x14ac:dyDescent="0.25">
      <c r="A32" s="65"/>
      <c r="B32" s="66"/>
      <c r="C32" s="66"/>
      <c r="D32" s="67"/>
      <c r="E32" s="67"/>
      <c r="F32" s="67"/>
      <c r="G32" s="67"/>
      <c r="H32" s="67"/>
      <c r="I32" s="67"/>
      <c r="J32" s="67"/>
      <c r="K32" s="67"/>
      <c r="L32" s="67"/>
      <c r="M32" s="67"/>
      <c r="N32" s="67"/>
      <c r="O32" s="67"/>
      <c r="P32" s="67"/>
      <c r="Q32" s="67"/>
      <c r="R32" s="67"/>
      <c r="S32" s="67"/>
      <c r="T32" s="67"/>
      <c r="U32" s="67"/>
      <c r="V32" s="67"/>
      <c r="W32" s="67"/>
      <c r="X32" s="67"/>
      <c r="Y32" s="67"/>
      <c r="Z32" s="68"/>
      <c r="AA32" s="69"/>
      <c r="AB32" s="70"/>
      <c r="AC32" s="71"/>
      <c r="AD32" s="72"/>
      <c r="AE32" s="70"/>
      <c r="AF32" s="67"/>
      <c r="AG32" s="34"/>
      <c r="AH32" s="75"/>
      <c r="AI32" s="76"/>
      <c r="AJ32" s="76"/>
      <c r="AK32" s="76"/>
      <c r="AL32" s="76"/>
      <c r="AM32" s="76"/>
      <c r="AN32" s="76"/>
      <c r="AO32" s="76"/>
      <c r="AP32" s="76"/>
      <c r="AQ32" s="76"/>
      <c r="AR32" s="76"/>
      <c r="AS32" s="76"/>
      <c r="AT32" s="76"/>
      <c r="AU32" s="76"/>
      <c r="AV32" s="76"/>
      <c r="AW32" s="76"/>
      <c r="AX32" s="76"/>
      <c r="AY32" s="76"/>
      <c r="AZ32" s="76" t="str">
        <f t="shared" si="64"/>
        <v/>
      </c>
      <c r="BA32" s="76" t="str">
        <f t="shared" si="65"/>
        <v/>
      </c>
      <c r="BB32" s="76" t="str">
        <f t="shared" si="66"/>
        <v/>
      </c>
      <c r="BC32" s="76"/>
      <c r="BD32" s="76"/>
      <c r="BE32" s="76"/>
      <c r="BF32" s="76"/>
      <c r="BG32" s="76"/>
      <c r="BH32" s="76"/>
      <c r="BI32" s="76"/>
      <c r="BJ32" s="77" t="str">
        <f t="shared" si="92"/>
        <v/>
      </c>
      <c r="BK32" s="77" t="str">
        <f t="shared" si="92"/>
        <v/>
      </c>
      <c r="BL32" s="77" t="str">
        <f t="shared" si="92"/>
        <v/>
      </c>
      <c r="BM32" s="77" t="str">
        <f t="shared" si="92"/>
        <v/>
      </c>
      <c r="BN32" s="77" t="str">
        <f t="shared" si="92"/>
        <v/>
      </c>
      <c r="BO32" s="77" t="str">
        <f t="shared" si="92"/>
        <v/>
      </c>
      <c r="BP32" s="77" t="str">
        <f t="shared" si="92"/>
        <v/>
      </c>
      <c r="BQ32" s="77" t="str">
        <f t="shared" si="92"/>
        <v/>
      </c>
      <c r="BR32" s="77" t="str">
        <f t="shared" si="92"/>
        <v/>
      </c>
      <c r="BS32" s="77" t="str">
        <f t="shared" si="92"/>
        <v/>
      </c>
      <c r="BT32" s="77" t="str">
        <f t="shared" si="92"/>
        <v/>
      </c>
      <c r="BU32" s="77" t="str">
        <f t="shared" si="92"/>
        <v/>
      </c>
      <c r="BV32" s="77" t="str">
        <f t="shared" si="92"/>
        <v/>
      </c>
      <c r="BW32" s="77" t="str">
        <f t="shared" si="92"/>
        <v/>
      </c>
      <c r="BX32" s="77" t="str">
        <f t="shared" si="92"/>
        <v/>
      </c>
      <c r="BY32" s="77" t="str">
        <f t="shared" si="88"/>
        <v/>
      </c>
      <c r="BZ32" s="77" t="str">
        <f t="shared" si="89"/>
        <v/>
      </c>
      <c r="CA32" s="77" t="str">
        <f t="shared" si="90"/>
        <v/>
      </c>
      <c r="CB32" s="77" t="str">
        <f t="shared" si="91"/>
        <v/>
      </c>
      <c r="CC32" s="77" t="str">
        <f t="shared" si="86"/>
        <v/>
      </c>
      <c r="CD32" s="78"/>
      <c r="CE32" s="79"/>
      <c r="CF32" s="79"/>
      <c r="CG32" s="79"/>
      <c r="CH32" s="76"/>
      <c r="CI32" s="76"/>
      <c r="CJ32" s="79"/>
      <c r="CK32" s="80"/>
      <c r="CL32" s="80"/>
      <c r="CM32" s="81"/>
      <c r="CN32" s="81"/>
      <c r="CO32" s="73"/>
      <c r="CP32" s="73"/>
      <c r="CQ32" s="73"/>
      <c r="CR32" s="73"/>
      <c r="CS32" s="73"/>
      <c r="CT32" s="73"/>
      <c r="CU32" s="73"/>
      <c r="CV32" s="79"/>
      <c r="CW32" s="79"/>
      <c r="CX32" s="79"/>
      <c r="CY32" s="79"/>
      <c r="CZ32" s="79"/>
      <c r="DA32" s="79"/>
      <c r="DB32" s="79"/>
    </row>
    <row r="33" spans="1:106" s="35" customFormat="1" ht="24" customHeight="1" x14ac:dyDescent="0.25">
      <c r="A33" s="65"/>
      <c r="B33" s="66"/>
      <c r="C33" s="66"/>
      <c r="D33" s="67"/>
      <c r="E33" s="67"/>
      <c r="F33" s="67"/>
      <c r="G33" s="67"/>
      <c r="H33" s="67"/>
      <c r="I33" s="67"/>
      <c r="J33" s="67"/>
      <c r="K33" s="67"/>
      <c r="L33" s="67"/>
      <c r="M33" s="67"/>
      <c r="N33" s="67"/>
      <c r="O33" s="67"/>
      <c r="P33" s="67"/>
      <c r="Q33" s="67"/>
      <c r="R33" s="67"/>
      <c r="S33" s="67"/>
      <c r="T33" s="67"/>
      <c r="U33" s="67"/>
      <c r="V33" s="67"/>
      <c r="W33" s="67"/>
      <c r="X33" s="67"/>
      <c r="Y33" s="67"/>
      <c r="Z33" s="68"/>
      <c r="AA33" s="69"/>
      <c r="AB33" s="70"/>
      <c r="AC33" s="71"/>
      <c r="AD33" s="72"/>
      <c r="AE33" s="70"/>
      <c r="AF33" s="67"/>
      <c r="AG33" s="34"/>
      <c r="AH33" s="75"/>
      <c r="AI33" s="76"/>
      <c r="AJ33" s="76"/>
      <c r="AK33" s="76"/>
      <c r="AL33" s="76"/>
      <c r="AM33" s="76"/>
      <c r="AN33" s="76"/>
      <c r="AO33" s="76"/>
      <c r="AP33" s="76"/>
      <c r="AQ33" s="76"/>
      <c r="AR33" s="76"/>
      <c r="AS33" s="76"/>
      <c r="AT33" s="76"/>
      <c r="AU33" s="76"/>
      <c r="AV33" s="76"/>
      <c r="AW33" s="76"/>
      <c r="AX33" s="76"/>
      <c r="AY33" s="76"/>
      <c r="AZ33" s="76" t="str">
        <f t="shared" si="64"/>
        <v/>
      </c>
      <c r="BA33" s="76" t="str">
        <f t="shared" si="65"/>
        <v/>
      </c>
      <c r="BB33" s="76" t="str">
        <f t="shared" si="66"/>
        <v/>
      </c>
      <c r="BC33" s="76"/>
      <c r="BD33" s="76"/>
      <c r="BE33" s="76"/>
      <c r="BF33" s="76"/>
      <c r="BG33" s="76"/>
      <c r="BH33" s="76"/>
      <c r="BI33" s="76"/>
      <c r="BJ33" s="77" t="str">
        <f t="shared" si="92"/>
        <v/>
      </c>
      <c r="BK33" s="77" t="str">
        <f t="shared" si="92"/>
        <v/>
      </c>
      <c r="BL33" s="77" t="str">
        <f t="shared" si="92"/>
        <v/>
      </c>
      <c r="BM33" s="77" t="str">
        <f t="shared" si="92"/>
        <v/>
      </c>
      <c r="BN33" s="77" t="str">
        <f t="shared" si="92"/>
        <v/>
      </c>
      <c r="BO33" s="77" t="str">
        <f t="shared" si="92"/>
        <v/>
      </c>
      <c r="BP33" s="77" t="str">
        <f t="shared" si="92"/>
        <v/>
      </c>
      <c r="BQ33" s="77" t="str">
        <f t="shared" si="92"/>
        <v/>
      </c>
      <c r="BR33" s="77" t="str">
        <f t="shared" si="92"/>
        <v/>
      </c>
      <c r="BS33" s="77" t="str">
        <f t="shared" si="92"/>
        <v/>
      </c>
      <c r="BT33" s="77" t="str">
        <f t="shared" si="92"/>
        <v/>
      </c>
      <c r="BU33" s="77" t="str">
        <f t="shared" si="92"/>
        <v/>
      </c>
      <c r="BV33" s="77" t="str">
        <f t="shared" si="92"/>
        <v/>
      </c>
      <c r="BW33" s="77" t="str">
        <f t="shared" si="92"/>
        <v/>
      </c>
      <c r="BX33" s="77" t="str">
        <f t="shared" si="92"/>
        <v/>
      </c>
      <c r="BY33" s="77" t="str">
        <f t="shared" si="88"/>
        <v/>
      </c>
      <c r="BZ33" s="77" t="str">
        <f t="shared" si="89"/>
        <v/>
      </c>
      <c r="CA33" s="77" t="str">
        <f t="shared" si="90"/>
        <v/>
      </c>
      <c r="CB33" s="77" t="str">
        <f t="shared" si="91"/>
        <v/>
      </c>
      <c r="CC33" s="77" t="str">
        <f t="shared" si="86"/>
        <v/>
      </c>
      <c r="CD33" s="78"/>
      <c r="CE33" s="79"/>
      <c r="CF33" s="79"/>
      <c r="CG33" s="79"/>
      <c r="CH33" s="76"/>
      <c r="CI33" s="76"/>
      <c r="CJ33" s="79"/>
      <c r="CK33" s="80"/>
      <c r="CL33" s="80"/>
      <c r="CM33" s="81"/>
      <c r="CN33" s="81"/>
      <c r="CO33" s="73"/>
      <c r="CP33" s="73"/>
      <c r="CQ33" s="73"/>
      <c r="CR33" s="73"/>
      <c r="CS33" s="73"/>
      <c r="CT33" s="73"/>
      <c r="CU33" s="73"/>
      <c r="CV33" s="79"/>
      <c r="CW33" s="79"/>
      <c r="CX33" s="79"/>
      <c r="CY33" s="79"/>
      <c r="CZ33" s="79"/>
      <c r="DA33" s="79"/>
      <c r="DB33" s="79"/>
    </row>
    <row r="34" spans="1:106" s="35" customFormat="1" ht="24" customHeight="1" x14ac:dyDescent="0.25">
      <c r="A34" s="65"/>
      <c r="B34" s="66"/>
      <c r="C34" s="66"/>
      <c r="D34" s="67"/>
      <c r="E34" s="67"/>
      <c r="F34" s="67"/>
      <c r="G34" s="67"/>
      <c r="H34" s="67"/>
      <c r="I34" s="67"/>
      <c r="J34" s="67"/>
      <c r="K34" s="67"/>
      <c r="L34" s="67"/>
      <c r="M34" s="67"/>
      <c r="N34" s="67"/>
      <c r="O34" s="67"/>
      <c r="P34" s="67"/>
      <c r="Q34" s="67"/>
      <c r="R34" s="67"/>
      <c r="S34" s="67"/>
      <c r="T34" s="67"/>
      <c r="U34" s="67"/>
      <c r="V34" s="67"/>
      <c r="W34" s="67"/>
      <c r="X34" s="67"/>
      <c r="Y34" s="67"/>
      <c r="Z34" s="68"/>
      <c r="AA34" s="69"/>
      <c r="AB34" s="70"/>
      <c r="AC34" s="71"/>
      <c r="AD34" s="72"/>
      <c r="AE34" s="70"/>
      <c r="AF34" s="67"/>
      <c r="AG34" s="34"/>
      <c r="AH34" s="75"/>
      <c r="AI34" s="76"/>
      <c r="AJ34" s="76"/>
      <c r="AK34" s="76"/>
      <c r="AL34" s="76"/>
      <c r="AM34" s="76"/>
      <c r="AN34" s="76"/>
      <c r="AO34" s="76"/>
      <c r="AP34" s="76"/>
      <c r="AQ34" s="76"/>
      <c r="AR34" s="76"/>
      <c r="AS34" s="76"/>
      <c r="AT34" s="76"/>
      <c r="AU34" s="76"/>
      <c r="AV34" s="76"/>
      <c r="AW34" s="76"/>
      <c r="AX34" s="76"/>
      <c r="AY34" s="76"/>
      <c r="AZ34" s="76" t="str">
        <f t="shared" si="64"/>
        <v/>
      </c>
      <c r="BA34" s="76" t="str">
        <f t="shared" si="65"/>
        <v/>
      </c>
      <c r="BB34" s="76" t="str">
        <f t="shared" si="66"/>
        <v/>
      </c>
      <c r="BC34" s="76"/>
      <c r="BD34" s="76"/>
      <c r="BE34" s="76"/>
      <c r="BF34" s="76"/>
      <c r="BG34" s="76"/>
      <c r="BH34" s="76"/>
      <c r="BI34" s="76"/>
      <c r="BJ34" s="77" t="str">
        <f t="shared" si="92"/>
        <v/>
      </c>
      <c r="BK34" s="77" t="str">
        <f t="shared" si="92"/>
        <v/>
      </c>
      <c r="BL34" s="77" t="str">
        <f t="shared" si="92"/>
        <v/>
      </c>
      <c r="BM34" s="77" t="str">
        <f t="shared" si="92"/>
        <v/>
      </c>
      <c r="BN34" s="77" t="str">
        <f t="shared" si="92"/>
        <v/>
      </c>
      <c r="BO34" s="77" t="str">
        <f t="shared" si="92"/>
        <v/>
      </c>
      <c r="BP34" s="77" t="str">
        <f t="shared" si="92"/>
        <v/>
      </c>
      <c r="BQ34" s="77" t="str">
        <f t="shared" si="92"/>
        <v/>
      </c>
      <c r="BR34" s="77" t="str">
        <f t="shared" si="92"/>
        <v/>
      </c>
      <c r="BS34" s="77" t="str">
        <f t="shared" si="92"/>
        <v/>
      </c>
      <c r="BT34" s="77" t="str">
        <f t="shared" si="92"/>
        <v/>
      </c>
      <c r="BU34" s="77" t="str">
        <f t="shared" si="92"/>
        <v/>
      </c>
      <c r="BV34" s="77" t="str">
        <f t="shared" si="92"/>
        <v/>
      </c>
      <c r="BW34" s="77" t="str">
        <f t="shared" si="92"/>
        <v/>
      </c>
      <c r="BX34" s="77" t="str">
        <f t="shared" si="92"/>
        <v/>
      </c>
      <c r="BY34" s="77" t="str">
        <f t="shared" si="88"/>
        <v/>
      </c>
      <c r="BZ34" s="77" t="str">
        <f t="shared" si="89"/>
        <v/>
      </c>
      <c r="CA34" s="77" t="str">
        <f t="shared" si="90"/>
        <v/>
      </c>
      <c r="CB34" s="77" t="str">
        <f t="shared" si="91"/>
        <v/>
      </c>
      <c r="CC34" s="77" t="str">
        <f t="shared" si="86"/>
        <v/>
      </c>
      <c r="CD34" s="78"/>
      <c r="CE34" s="79"/>
      <c r="CF34" s="79"/>
      <c r="CG34" s="79"/>
      <c r="CH34" s="76"/>
      <c r="CI34" s="76"/>
      <c r="CJ34" s="79"/>
      <c r="CK34" s="80"/>
      <c r="CL34" s="80"/>
      <c r="CM34" s="81"/>
      <c r="CN34" s="81"/>
      <c r="CO34" s="73"/>
      <c r="CP34" s="73"/>
      <c r="CQ34" s="73"/>
      <c r="CR34" s="73"/>
      <c r="CS34" s="73"/>
      <c r="CT34" s="73"/>
      <c r="CU34" s="73"/>
      <c r="CV34" s="79"/>
      <c r="CW34" s="79"/>
      <c r="CX34" s="79"/>
      <c r="CY34" s="79"/>
      <c r="CZ34" s="79"/>
      <c r="DA34" s="79"/>
      <c r="DB34" s="79"/>
    </row>
    <row r="35" spans="1:106" s="35" customFormat="1" ht="24" customHeight="1" x14ac:dyDescent="0.25">
      <c r="A35" s="65"/>
      <c r="B35" s="66"/>
      <c r="C35" s="66"/>
      <c r="D35" s="67"/>
      <c r="E35" s="67"/>
      <c r="F35" s="67"/>
      <c r="G35" s="67"/>
      <c r="H35" s="67"/>
      <c r="I35" s="67"/>
      <c r="J35" s="67"/>
      <c r="K35" s="67"/>
      <c r="L35" s="67"/>
      <c r="M35" s="67"/>
      <c r="N35" s="67"/>
      <c r="O35" s="67"/>
      <c r="P35" s="67"/>
      <c r="Q35" s="67"/>
      <c r="R35" s="67"/>
      <c r="S35" s="67"/>
      <c r="T35" s="67"/>
      <c r="U35" s="67"/>
      <c r="V35" s="67"/>
      <c r="W35" s="67"/>
      <c r="X35" s="67"/>
      <c r="Y35" s="67"/>
      <c r="Z35" s="68"/>
      <c r="AA35" s="69"/>
      <c r="AB35" s="70"/>
      <c r="AC35" s="71"/>
      <c r="AD35" s="72"/>
      <c r="AE35" s="70"/>
      <c r="AF35" s="67"/>
      <c r="AG35" s="34"/>
      <c r="AH35" s="75"/>
      <c r="AI35" s="76"/>
      <c r="AJ35" s="76"/>
      <c r="AK35" s="76"/>
      <c r="AL35" s="76"/>
      <c r="AM35" s="76"/>
      <c r="AN35" s="76"/>
      <c r="AO35" s="76"/>
      <c r="AP35" s="76"/>
      <c r="AQ35" s="76"/>
      <c r="AR35" s="76"/>
      <c r="AS35" s="76"/>
      <c r="AT35" s="76"/>
      <c r="AU35" s="76"/>
      <c r="AV35" s="76"/>
      <c r="AW35" s="76"/>
      <c r="AX35" s="76"/>
      <c r="AY35" s="76"/>
      <c r="AZ35" s="76" t="str">
        <f t="shared" si="64"/>
        <v/>
      </c>
      <c r="BA35" s="76" t="str">
        <f t="shared" si="65"/>
        <v/>
      </c>
      <c r="BB35" s="76" t="str">
        <f t="shared" si="66"/>
        <v/>
      </c>
      <c r="BC35" s="76"/>
      <c r="BD35" s="76"/>
      <c r="BE35" s="76"/>
      <c r="BF35" s="76"/>
      <c r="BG35" s="76"/>
      <c r="BH35" s="76"/>
      <c r="BI35" s="76"/>
      <c r="BJ35" s="77" t="str">
        <f t="shared" si="92"/>
        <v/>
      </c>
      <c r="BK35" s="77" t="str">
        <f t="shared" si="92"/>
        <v/>
      </c>
      <c r="BL35" s="77" t="str">
        <f t="shared" si="92"/>
        <v/>
      </c>
      <c r="BM35" s="77" t="str">
        <f t="shared" si="92"/>
        <v/>
      </c>
      <c r="BN35" s="77" t="str">
        <f t="shared" si="92"/>
        <v/>
      </c>
      <c r="BO35" s="77" t="str">
        <f t="shared" si="92"/>
        <v/>
      </c>
      <c r="BP35" s="77" t="str">
        <f t="shared" si="92"/>
        <v/>
      </c>
      <c r="BQ35" s="77" t="str">
        <f t="shared" si="92"/>
        <v/>
      </c>
      <c r="BR35" s="77" t="str">
        <f t="shared" si="92"/>
        <v/>
      </c>
      <c r="BS35" s="77" t="str">
        <f t="shared" si="92"/>
        <v/>
      </c>
      <c r="BT35" s="77" t="str">
        <f t="shared" si="92"/>
        <v/>
      </c>
      <c r="BU35" s="77" t="str">
        <f t="shared" si="92"/>
        <v/>
      </c>
      <c r="BV35" s="77" t="str">
        <f t="shared" si="92"/>
        <v/>
      </c>
      <c r="BW35" s="77" t="str">
        <f t="shared" si="92"/>
        <v/>
      </c>
      <c r="BX35" s="77" t="str">
        <f t="shared" si="92"/>
        <v/>
      </c>
      <c r="BY35" s="77" t="str">
        <f t="shared" si="88"/>
        <v/>
      </c>
      <c r="BZ35" s="77" t="str">
        <f t="shared" si="89"/>
        <v/>
      </c>
      <c r="CA35" s="77" t="str">
        <f t="shared" si="90"/>
        <v/>
      </c>
      <c r="CB35" s="77" t="str">
        <f t="shared" si="91"/>
        <v/>
      </c>
      <c r="CC35" s="77" t="str">
        <f t="shared" si="86"/>
        <v/>
      </c>
      <c r="CD35" s="78"/>
      <c r="CE35" s="79"/>
      <c r="CF35" s="79"/>
      <c r="CG35" s="79"/>
      <c r="CH35" s="76"/>
      <c r="CI35" s="76"/>
      <c r="CJ35" s="79"/>
      <c r="CK35" s="80"/>
      <c r="CL35" s="80"/>
      <c r="CM35" s="81"/>
      <c r="CN35" s="81"/>
      <c r="CO35" s="73"/>
      <c r="CP35" s="73"/>
      <c r="CQ35" s="73"/>
      <c r="CR35" s="73"/>
      <c r="CS35" s="73"/>
      <c r="CT35" s="73"/>
      <c r="CU35" s="73"/>
      <c r="CV35" s="79"/>
      <c r="CW35" s="79"/>
      <c r="CX35" s="79"/>
      <c r="CY35" s="79"/>
      <c r="CZ35" s="79"/>
      <c r="DA35" s="79"/>
      <c r="DB35" s="79"/>
    </row>
    <row r="36" spans="1:106" s="35" customFormat="1" ht="24" customHeight="1" x14ac:dyDescent="0.25">
      <c r="A36" s="65"/>
      <c r="B36" s="66"/>
      <c r="C36" s="66"/>
      <c r="D36" s="67"/>
      <c r="E36" s="67"/>
      <c r="F36" s="67"/>
      <c r="G36" s="67"/>
      <c r="H36" s="67"/>
      <c r="I36" s="67"/>
      <c r="J36" s="67"/>
      <c r="K36" s="67"/>
      <c r="L36" s="67"/>
      <c r="M36" s="67"/>
      <c r="N36" s="67"/>
      <c r="O36" s="67"/>
      <c r="P36" s="67"/>
      <c r="Q36" s="67"/>
      <c r="R36" s="67"/>
      <c r="S36" s="67"/>
      <c r="T36" s="67"/>
      <c r="U36" s="67"/>
      <c r="V36" s="67"/>
      <c r="W36" s="67"/>
      <c r="X36" s="67"/>
      <c r="Y36" s="67"/>
      <c r="Z36" s="68"/>
      <c r="AA36" s="69"/>
      <c r="AB36" s="70"/>
      <c r="AC36" s="71"/>
      <c r="AD36" s="72"/>
      <c r="AE36" s="70"/>
      <c r="AF36" s="67"/>
      <c r="AG36" s="34"/>
      <c r="AH36" s="75"/>
      <c r="AI36" s="76"/>
      <c r="AJ36" s="76"/>
      <c r="AK36" s="76"/>
      <c r="AL36" s="76"/>
      <c r="AM36" s="76"/>
      <c r="AN36" s="76"/>
      <c r="AO36" s="76"/>
      <c r="AP36" s="76"/>
      <c r="AQ36" s="76"/>
      <c r="AR36" s="76"/>
      <c r="AS36" s="76"/>
      <c r="AT36" s="76"/>
      <c r="AU36" s="76"/>
      <c r="AV36" s="76"/>
      <c r="AW36" s="76"/>
      <c r="AX36" s="76"/>
      <c r="AY36" s="76"/>
      <c r="AZ36" s="76" t="str">
        <f t="shared" si="64"/>
        <v/>
      </c>
      <c r="BA36" s="76" t="str">
        <f t="shared" si="65"/>
        <v/>
      </c>
      <c r="BB36" s="76" t="str">
        <f t="shared" si="66"/>
        <v/>
      </c>
      <c r="BC36" s="76"/>
      <c r="BD36" s="76"/>
      <c r="BE36" s="76"/>
      <c r="BF36" s="76"/>
      <c r="BG36" s="76"/>
      <c r="BH36" s="76"/>
      <c r="BI36" s="76"/>
      <c r="BJ36" s="77" t="str">
        <f t="shared" si="92"/>
        <v/>
      </c>
      <c r="BK36" s="77" t="str">
        <f t="shared" si="92"/>
        <v/>
      </c>
      <c r="BL36" s="77" t="str">
        <f t="shared" si="92"/>
        <v/>
      </c>
      <c r="BM36" s="77" t="str">
        <f t="shared" si="92"/>
        <v/>
      </c>
      <c r="BN36" s="77" t="str">
        <f t="shared" si="92"/>
        <v/>
      </c>
      <c r="BO36" s="77" t="str">
        <f t="shared" si="92"/>
        <v/>
      </c>
      <c r="BP36" s="77" t="str">
        <f t="shared" si="92"/>
        <v/>
      </c>
      <c r="BQ36" s="77" t="str">
        <f t="shared" si="92"/>
        <v/>
      </c>
      <c r="BR36" s="77" t="str">
        <f t="shared" si="92"/>
        <v/>
      </c>
      <c r="BS36" s="77" t="str">
        <f t="shared" si="92"/>
        <v/>
      </c>
      <c r="BT36" s="77" t="str">
        <f t="shared" si="92"/>
        <v/>
      </c>
      <c r="BU36" s="77" t="str">
        <f t="shared" si="92"/>
        <v/>
      </c>
      <c r="BV36" s="77" t="str">
        <f t="shared" si="92"/>
        <v/>
      </c>
      <c r="BW36" s="77" t="str">
        <f t="shared" si="92"/>
        <v/>
      </c>
      <c r="BX36" s="77" t="str">
        <f t="shared" si="92"/>
        <v/>
      </c>
      <c r="BY36" s="77" t="str">
        <f t="shared" si="88"/>
        <v/>
      </c>
      <c r="BZ36" s="77" t="str">
        <f t="shared" si="89"/>
        <v/>
      </c>
      <c r="CA36" s="77" t="str">
        <f t="shared" si="90"/>
        <v/>
      </c>
      <c r="CB36" s="77" t="str">
        <f t="shared" si="91"/>
        <v/>
      </c>
      <c r="CC36" s="77" t="str">
        <f t="shared" si="86"/>
        <v/>
      </c>
      <c r="CD36" s="78"/>
      <c r="CE36" s="79"/>
      <c r="CF36" s="79"/>
      <c r="CG36" s="79"/>
      <c r="CH36" s="76"/>
      <c r="CI36" s="76"/>
      <c r="CJ36" s="79"/>
      <c r="CK36" s="80"/>
      <c r="CL36" s="80"/>
      <c r="CM36" s="81"/>
      <c r="CN36" s="81"/>
      <c r="CO36" s="73"/>
      <c r="CP36" s="73"/>
      <c r="CQ36" s="73"/>
      <c r="CR36" s="73"/>
      <c r="CS36" s="73"/>
      <c r="CT36" s="73"/>
      <c r="CU36" s="73"/>
      <c r="CV36" s="79"/>
      <c r="CW36" s="79"/>
      <c r="CX36" s="79"/>
      <c r="CY36" s="79"/>
      <c r="CZ36" s="79"/>
      <c r="DA36" s="79"/>
      <c r="DB36" s="79"/>
    </row>
    <row r="37" spans="1:106" s="35" customFormat="1" ht="24" customHeight="1" x14ac:dyDescent="0.25">
      <c r="A37" s="65"/>
      <c r="B37" s="66"/>
      <c r="C37" s="66"/>
      <c r="D37" s="67"/>
      <c r="E37" s="67"/>
      <c r="F37" s="67"/>
      <c r="G37" s="67"/>
      <c r="H37" s="67"/>
      <c r="I37" s="67"/>
      <c r="J37" s="67"/>
      <c r="K37" s="67"/>
      <c r="L37" s="67"/>
      <c r="M37" s="67"/>
      <c r="N37" s="67"/>
      <c r="O37" s="67"/>
      <c r="P37" s="67"/>
      <c r="Q37" s="67"/>
      <c r="R37" s="67"/>
      <c r="S37" s="67"/>
      <c r="T37" s="67"/>
      <c r="U37" s="67"/>
      <c r="V37" s="67"/>
      <c r="W37" s="67"/>
      <c r="X37" s="67"/>
      <c r="Y37" s="67"/>
      <c r="Z37" s="68"/>
      <c r="AA37" s="69"/>
      <c r="AB37" s="70"/>
      <c r="AC37" s="71"/>
      <c r="AD37" s="72"/>
      <c r="AE37" s="70"/>
      <c r="AF37" s="67"/>
      <c r="AG37" s="34"/>
      <c r="AH37" s="75"/>
      <c r="AI37" s="76"/>
      <c r="AJ37" s="76"/>
      <c r="AK37" s="76"/>
      <c r="AL37" s="76"/>
      <c r="AM37" s="76"/>
      <c r="AN37" s="76"/>
      <c r="AO37" s="76"/>
      <c r="AP37" s="76"/>
      <c r="AQ37" s="76"/>
      <c r="AR37" s="76"/>
      <c r="AS37" s="76"/>
      <c r="AT37" s="76"/>
      <c r="AU37" s="76"/>
      <c r="AV37" s="76"/>
      <c r="AW37" s="76"/>
      <c r="AX37" s="76"/>
      <c r="AY37" s="76"/>
      <c r="AZ37" s="76" t="str">
        <f t="shared" si="64"/>
        <v/>
      </c>
      <c r="BA37" s="76" t="str">
        <f t="shared" si="65"/>
        <v/>
      </c>
      <c r="BB37" s="76" t="str">
        <f t="shared" si="66"/>
        <v/>
      </c>
      <c r="BC37" s="76"/>
      <c r="BD37" s="76"/>
      <c r="BE37" s="76"/>
      <c r="BF37" s="76"/>
      <c r="BG37" s="76"/>
      <c r="BH37" s="76"/>
      <c r="BI37" s="76"/>
      <c r="BJ37" s="77" t="str">
        <f t="shared" si="92"/>
        <v/>
      </c>
      <c r="BK37" s="77" t="str">
        <f t="shared" si="92"/>
        <v/>
      </c>
      <c r="BL37" s="77" t="str">
        <f t="shared" si="92"/>
        <v/>
      </c>
      <c r="BM37" s="77" t="str">
        <f t="shared" si="92"/>
        <v/>
      </c>
      <c r="BN37" s="77" t="str">
        <f t="shared" si="92"/>
        <v/>
      </c>
      <c r="BO37" s="77" t="str">
        <f t="shared" si="92"/>
        <v/>
      </c>
      <c r="BP37" s="77" t="str">
        <f t="shared" si="92"/>
        <v/>
      </c>
      <c r="BQ37" s="77" t="str">
        <f t="shared" si="92"/>
        <v/>
      </c>
      <c r="BR37" s="77" t="str">
        <f t="shared" si="92"/>
        <v/>
      </c>
      <c r="BS37" s="77" t="str">
        <f t="shared" si="92"/>
        <v/>
      </c>
      <c r="BT37" s="77" t="str">
        <f t="shared" si="92"/>
        <v/>
      </c>
      <c r="BU37" s="77" t="str">
        <f t="shared" si="92"/>
        <v/>
      </c>
      <c r="BV37" s="77" t="str">
        <f t="shared" si="92"/>
        <v/>
      </c>
      <c r="BW37" s="77" t="str">
        <f t="shared" si="92"/>
        <v/>
      </c>
      <c r="BX37" s="77" t="str">
        <f t="shared" si="92"/>
        <v/>
      </c>
      <c r="BY37" s="77" t="str">
        <f t="shared" si="88"/>
        <v/>
      </c>
      <c r="BZ37" s="77" t="str">
        <f t="shared" si="89"/>
        <v/>
      </c>
      <c r="CA37" s="77" t="str">
        <f t="shared" si="90"/>
        <v/>
      </c>
      <c r="CB37" s="77" t="str">
        <f t="shared" si="91"/>
        <v/>
      </c>
      <c r="CC37" s="77" t="str">
        <f t="shared" si="86"/>
        <v/>
      </c>
      <c r="CD37" s="78"/>
      <c r="CE37" s="79"/>
      <c r="CF37" s="79"/>
      <c r="CG37" s="79"/>
      <c r="CH37" s="76"/>
      <c r="CI37" s="76"/>
      <c r="CJ37" s="79"/>
      <c r="CK37" s="80"/>
      <c r="CL37" s="80"/>
      <c r="CM37" s="81"/>
      <c r="CN37" s="81"/>
      <c r="CO37" s="73"/>
      <c r="CP37" s="73"/>
      <c r="CQ37" s="73"/>
      <c r="CR37" s="73"/>
      <c r="CS37" s="73"/>
      <c r="CT37" s="73"/>
      <c r="CU37" s="73"/>
      <c r="CV37" s="79"/>
      <c r="CW37" s="79"/>
      <c r="CX37" s="79"/>
      <c r="CY37" s="79"/>
      <c r="CZ37" s="79"/>
      <c r="DA37" s="79"/>
      <c r="DB37" s="79"/>
    </row>
    <row r="38" spans="1:106" s="35" customFormat="1" ht="24" customHeight="1" x14ac:dyDescent="0.25">
      <c r="A38" s="65"/>
      <c r="B38" s="66"/>
      <c r="C38" s="66"/>
      <c r="D38" s="67"/>
      <c r="E38" s="67"/>
      <c r="F38" s="67"/>
      <c r="G38" s="67"/>
      <c r="H38" s="67"/>
      <c r="I38" s="67"/>
      <c r="J38" s="67"/>
      <c r="K38" s="67"/>
      <c r="L38" s="67"/>
      <c r="M38" s="67"/>
      <c r="N38" s="67"/>
      <c r="O38" s="67"/>
      <c r="P38" s="67"/>
      <c r="Q38" s="67"/>
      <c r="R38" s="67"/>
      <c r="S38" s="67"/>
      <c r="T38" s="67"/>
      <c r="U38" s="67"/>
      <c r="V38" s="67"/>
      <c r="W38" s="67"/>
      <c r="X38" s="67"/>
      <c r="Y38" s="67"/>
      <c r="Z38" s="68"/>
      <c r="AA38" s="69"/>
      <c r="AB38" s="70"/>
      <c r="AC38" s="71"/>
      <c r="AD38" s="72"/>
      <c r="AE38" s="70"/>
      <c r="AF38" s="67"/>
      <c r="AG38" s="34"/>
      <c r="AH38" s="73"/>
      <c r="AI38" s="76"/>
      <c r="AJ38" s="76"/>
      <c r="AK38" s="76"/>
      <c r="AL38" s="76"/>
      <c r="AM38" s="76"/>
      <c r="AN38" s="76"/>
      <c r="AO38" s="76"/>
      <c r="AP38" s="76"/>
      <c r="AQ38" s="76"/>
      <c r="AR38" s="76"/>
      <c r="AS38" s="76"/>
      <c r="AT38" s="76"/>
      <c r="AU38" s="76"/>
      <c r="AV38" s="76"/>
      <c r="AW38" s="76"/>
      <c r="AX38" s="76"/>
      <c r="AY38" s="76"/>
      <c r="AZ38" s="76" t="str">
        <f t="shared" si="64"/>
        <v/>
      </c>
      <c r="BA38" s="76" t="str">
        <f t="shared" si="65"/>
        <v/>
      </c>
      <c r="BB38" s="76" t="str">
        <f t="shared" si="66"/>
        <v/>
      </c>
      <c r="BC38" s="76"/>
      <c r="BD38" s="76"/>
      <c r="BE38" s="76"/>
      <c r="BF38" s="76"/>
      <c r="BG38" s="76"/>
      <c r="BH38" s="76"/>
      <c r="BI38" s="76"/>
      <c r="BJ38" s="77" t="str">
        <f t="shared" si="92"/>
        <v/>
      </c>
      <c r="BK38" s="77" t="str">
        <f t="shared" si="92"/>
        <v/>
      </c>
      <c r="BL38" s="77" t="str">
        <f t="shared" si="92"/>
        <v/>
      </c>
      <c r="BM38" s="77" t="str">
        <f t="shared" si="92"/>
        <v/>
      </c>
      <c r="BN38" s="77" t="str">
        <f t="shared" si="92"/>
        <v/>
      </c>
      <c r="BO38" s="77" t="str">
        <f t="shared" si="92"/>
        <v/>
      </c>
      <c r="BP38" s="77" t="str">
        <f t="shared" si="92"/>
        <v/>
      </c>
      <c r="BQ38" s="77" t="str">
        <f t="shared" si="92"/>
        <v/>
      </c>
      <c r="BR38" s="77" t="str">
        <f t="shared" si="92"/>
        <v/>
      </c>
      <c r="BS38" s="77" t="str">
        <f t="shared" si="92"/>
        <v/>
      </c>
      <c r="BT38" s="77" t="str">
        <f t="shared" si="92"/>
        <v/>
      </c>
      <c r="BU38" s="77" t="str">
        <f t="shared" si="92"/>
        <v/>
      </c>
      <c r="BV38" s="77" t="str">
        <f t="shared" si="92"/>
        <v/>
      </c>
      <c r="BW38" s="77" t="str">
        <f t="shared" si="92"/>
        <v/>
      </c>
      <c r="BX38" s="77" t="str">
        <f t="shared" si="92"/>
        <v/>
      </c>
      <c r="BY38" s="77" t="str">
        <f t="shared" si="88"/>
        <v/>
      </c>
      <c r="BZ38" s="77" t="str">
        <f t="shared" si="89"/>
        <v/>
      </c>
      <c r="CA38" s="77" t="str">
        <f t="shared" si="90"/>
        <v/>
      </c>
      <c r="CB38" s="77" t="str">
        <f t="shared" si="91"/>
        <v/>
      </c>
      <c r="CC38" s="77" t="str">
        <f t="shared" si="86"/>
        <v/>
      </c>
      <c r="CD38" s="78"/>
      <c r="CE38" s="79"/>
      <c r="CF38" s="79"/>
      <c r="CG38" s="79"/>
      <c r="CH38" s="76"/>
      <c r="CI38" s="76"/>
      <c r="CJ38" s="79"/>
      <c r="CK38" s="80"/>
      <c r="CL38" s="80"/>
      <c r="CM38" s="81"/>
      <c r="CN38" s="81"/>
      <c r="CO38" s="73"/>
      <c r="CP38" s="73"/>
      <c r="CQ38" s="73"/>
      <c r="CR38" s="73"/>
      <c r="CS38" s="73"/>
      <c r="CT38" s="73"/>
      <c r="CU38" s="73"/>
      <c r="CV38" s="79"/>
      <c r="CW38" s="79"/>
      <c r="CX38" s="79"/>
      <c r="CY38" s="79"/>
      <c r="CZ38" s="79"/>
      <c r="DA38" s="79"/>
      <c r="DB38" s="79"/>
    </row>
    <row r="39" spans="1:106" s="35" customFormat="1" ht="24" customHeight="1" x14ac:dyDescent="0.25">
      <c r="A39" s="65"/>
      <c r="B39" s="66"/>
      <c r="C39" s="73"/>
      <c r="D39" s="67"/>
      <c r="E39" s="67"/>
      <c r="F39" s="67"/>
      <c r="G39" s="67"/>
      <c r="H39" s="67"/>
      <c r="I39" s="67"/>
      <c r="J39" s="67"/>
      <c r="K39" s="67"/>
      <c r="L39" s="67"/>
      <c r="M39" s="67"/>
      <c r="N39" s="67"/>
      <c r="O39" s="67"/>
      <c r="P39" s="67"/>
      <c r="Q39" s="67"/>
      <c r="R39" s="67"/>
      <c r="S39" s="67"/>
      <c r="T39" s="67"/>
      <c r="U39" s="67"/>
      <c r="V39" s="67"/>
      <c r="W39" s="67"/>
      <c r="X39" s="67"/>
      <c r="Y39" s="67"/>
      <c r="Z39" s="73"/>
      <c r="AA39" s="73"/>
      <c r="AB39" s="73"/>
      <c r="AC39" s="73"/>
      <c r="AD39" s="73"/>
      <c r="AE39" s="73"/>
      <c r="AF39" s="73"/>
      <c r="AG39" s="21"/>
      <c r="AH39" s="73"/>
      <c r="AI39" s="73"/>
      <c r="AJ39" s="73"/>
      <c r="AK39" s="73"/>
      <c r="AL39" s="73"/>
      <c r="AM39" s="73"/>
      <c r="AN39" s="73"/>
      <c r="AO39" s="73"/>
      <c r="AP39" s="73"/>
      <c r="AQ39" s="73"/>
      <c r="AR39" s="73"/>
      <c r="AS39" s="73"/>
      <c r="AT39" s="73"/>
      <c r="AU39" s="73"/>
      <c r="AV39" s="73"/>
      <c r="AW39" s="73"/>
      <c r="AX39" s="73"/>
      <c r="AY39" s="73"/>
      <c r="AZ39" s="73"/>
      <c r="BA39" s="73"/>
      <c r="BB39" s="73"/>
      <c r="BC39" s="73"/>
      <c r="BD39" s="73"/>
      <c r="BE39" s="73"/>
      <c r="BF39" s="73"/>
      <c r="BG39" s="73"/>
      <c r="BH39" s="73"/>
      <c r="BI39" s="73"/>
      <c r="BJ39" s="73"/>
      <c r="BK39" s="73"/>
      <c r="BL39" s="73"/>
      <c r="BM39" s="73"/>
      <c r="BN39" s="73"/>
      <c r="BO39" s="73"/>
      <c r="BP39" s="73"/>
      <c r="BQ39" s="73"/>
      <c r="BR39" s="73"/>
      <c r="BS39" s="73"/>
      <c r="BT39" s="73"/>
      <c r="BU39" s="73"/>
      <c r="BV39" s="73"/>
      <c r="BW39" s="73"/>
      <c r="BX39" s="73"/>
      <c r="BY39" s="73"/>
      <c r="BZ39" s="73"/>
      <c r="CA39" s="73"/>
      <c r="CB39" s="73"/>
      <c r="CC39" s="73"/>
      <c r="CD39" s="73"/>
      <c r="CE39" s="73"/>
      <c r="CF39" s="73"/>
      <c r="CG39" s="73"/>
      <c r="CH39" s="73"/>
      <c r="CI39" s="73"/>
      <c r="CJ39" s="79"/>
      <c r="CK39" s="80"/>
      <c r="CL39" s="80"/>
      <c r="CM39" s="81"/>
      <c r="CN39" s="81"/>
      <c r="CO39" s="73"/>
      <c r="CP39" s="73"/>
      <c r="CQ39" s="73"/>
      <c r="CR39" s="73"/>
      <c r="CS39" s="73"/>
      <c r="CT39" s="73"/>
      <c r="CU39" s="73"/>
      <c r="CV39" s="79"/>
      <c r="CW39" s="79"/>
      <c r="CX39" s="79"/>
      <c r="CY39" s="79"/>
      <c r="CZ39" s="79"/>
      <c r="DA39" s="79"/>
      <c r="DB39" s="79"/>
    </row>
    <row r="40" spans="1:106" s="35" customFormat="1" ht="24" customHeight="1" x14ac:dyDescent="0.4">
      <c r="A40" s="65"/>
      <c r="B40" s="73"/>
      <c r="C40" s="66"/>
      <c r="D40" s="67"/>
      <c r="E40" s="67"/>
      <c r="F40" s="67"/>
      <c r="G40" s="67"/>
      <c r="H40" s="67"/>
      <c r="I40" s="67"/>
      <c r="J40" s="67"/>
      <c r="K40" s="67"/>
      <c r="L40" s="67"/>
      <c r="M40" s="67"/>
      <c r="N40" s="67"/>
      <c r="O40" s="67"/>
      <c r="P40" s="67"/>
      <c r="Q40" s="67"/>
      <c r="R40" s="67"/>
      <c r="S40" s="67"/>
      <c r="T40" s="67"/>
      <c r="U40" s="67"/>
      <c r="V40" s="67"/>
      <c r="W40" s="67"/>
      <c r="X40" s="67"/>
      <c r="Y40" s="67"/>
      <c r="Z40" s="73"/>
      <c r="AA40" s="73"/>
      <c r="AB40" s="73"/>
      <c r="AC40" s="73"/>
      <c r="AD40" s="73"/>
      <c r="AE40" s="74"/>
      <c r="AF40" s="73"/>
      <c r="AG40" s="21"/>
      <c r="AH40" s="73"/>
      <c r="AI40" s="73"/>
      <c r="AJ40" s="73"/>
      <c r="AK40" s="73"/>
      <c r="AL40" s="73"/>
      <c r="AM40" s="73"/>
      <c r="AN40" s="73"/>
      <c r="AO40" s="73"/>
      <c r="AP40" s="73"/>
      <c r="AQ40" s="73"/>
      <c r="AR40" s="73"/>
      <c r="AS40" s="73"/>
      <c r="AT40" s="73"/>
      <c r="AU40" s="73"/>
      <c r="AV40" s="73"/>
      <c r="AW40" s="73"/>
      <c r="AX40" s="73"/>
      <c r="AY40" s="73"/>
      <c r="AZ40" s="73"/>
      <c r="BA40" s="73"/>
      <c r="BB40" s="73"/>
      <c r="BC40" s="73"/>
      <c r="BD40" s="73"/>
      <c r="BE40" s="73"/>
      <c r="BF40" s="73"/>
      <c r="BG40" s="73"/>
      <c r="BH40" s="73"/>
      <c r="BI40" s="73"/>
      <c r="BJ40" s="73"/>
      <c r="BK40" s="73"/>
      <c r="BL40" s="73"/>
      <c r="BM40" s="73"/>
      <c r="BN40" s="73"/>
      <c r="BO40" s="73"/>
      <c r="BP40" s="73"/>
      <c r="BQ40" s="73"/>
      <c r="BR40" s="73"/>
      <c r="BS40" s="73"/>
      <c r="BT40" s="73"/>
      <c r="BU40" s="73"/>
      <c r="BV40" s="73"/>
      <c r="BW40" s="73"/>
      <c r="BX40" s="73"/>
      <c r="BY40" s="73"/>
      <c r="BZ40" s="73"/>
      <c r="CA40" s="73"/>
      <c r="CB40" s="73"/>
      <c r="CC40" s="73"/>
      <c r="CD40" s="73"/>
      <c r="CE40" s="73"/>
      <c r="CF40" s="73"/>
      <c r="CG40" s="73"/>
      <c r="CH40" s="73"/>
      <c r="CI40" s="73"/>
      <c r="CJ40" s="73"/>
      <c r="CK40" s="80"/>
      <c r="CL40" s="80"/>
      <c r="CM40" s="81"/>
      <c r="CN40" s="81"/>
      <c r="CO40" s="79"/>
      <c r="CP40" s="79"/>
      <c r="CQ40" s="79"/>
      <c r="CR40" s="79"/>
      <c r="CS40" s="79"/>
      <c r="CT40" s="79"/>
      <c r="CU40" s="79"/>
      <c r="CV40" s="79"/>
      <c r="CW40" s="79"/>
      <c r="CX40" s="79"/>
      <c r="CY40" s="79"/>
      <c r="CZ40" s="79"/>
      <c r="DA40" s="79"/>
      <c r="DB40" s="79"/>
    </row>
    <row r="41" spans="1:106" s="35" customFormat="1" ht="24" customHeight="1" x14ac:dyDescent="0.25">
      <c r="A41" s="73"/>
      <c r="B41" s="66"/>
      <c r="C41" s="73"/>
      <c r="D41" s="73"/>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21"/>
      <c r="AH41" s="21"/>
      <c r="AI41" s="73"/>
      <c r="AJ41" s="73"/>
      <c r="AK41" s="73"/>
      <c r="AL41" s="73"/>
      <c r="AM41" s="73"/>
      <c r="AN41" s="73"/>
      <c r="AO41" s="73"/>
      <c r="AP41" s="73"/>
      <c r="AQ41" s="73"/>
      <c r="AR41" s="73"/>
      <c r="AS41" s="73"/>
      <c r="AT41" s="73"/>
      <c r="AU41" s="73"/>
      <c r="AV41" s="73"/>
      <c r="AW41" s="73"/>
      <c r="AX41" s="73"/>
      <c r="AY41" s="73"/>
      <c r="AZ41" s="73"/>
      <c r="BA41" s="73"/>
      <c r="BB41" s="73"/>
      <c r="BC41" s="73"/>
      <c r="BD41" s="73"/>
      <c r="BE41" s="73"/>
      <c r="BF41" s="73"/>
      <c r="BG41" s="73"/>
      <c r="BH41" s="73"/>
      <c r="BI41" s="73"/>
      <c r="BJ41" s="73"/>
      <c r="BK41" s="73"/>
      <c r="BL41" s="73"/>
      <c r="BM41" s="73"/>
      <c r="BN41" s="73"/>
      <c r="BO41" s="73"/>
      <c r="BP41" s="73"/>
      <c r="BQ41" s="73"/>
      <c r="BR41" s="73"/>
      <c r="BS41" s="73"/>
      <c r="BT41" s="73"/>
      <c r="BU41" s="73"/>
      <c r="BV41" s="73"/>
      <c r="BW41" s="73"/>
      <c r="BX41" s="73"/>
      <c r="BY41" s="73"/>
      <c r="BZ41" s="73"/>
      <c r="CA41" s="73"/>
      <c r="CB41" s="73"/>
      <c r="CC41" s="73"/>
      <c r="CD41" s="73"/>
      <c r="CE41" s="73"/>
      <c r="CF41" s="73"/>
      <c r="CG41" s="73"/>
      <c r="CH41" s="73"/>
      <c r="CI41" s="73"/>
      <c r="CJ41" s="73"/>
      <c r="CK41" s="73"/>
      <c r="CL41" s="73"/>
      <c r="CM41" s="73"/>
      <c r="CN41" s="73"/>
      <c r="CO41" s="73"/>
      <c r="CP41" s="73"/>
      <c r="CQ41" s="73"/>
      <c r="CR41" s="73"/>
      <c r="CS41" s="73"/>
      <c r="CT41" s="73"/>
      <c r="CU41" s="73"/>
      <c r="CV41" s="79"/>
      <c r="CW41" s="79"/>
      <c r="CX41" s="79"/>
      <c r="CY41" s="79"/>
      <c r="CZ41" s="79"/>
      <c r="DA41" s="79"/>
      <c r="DB41" s="79"/>
    </row>
    <row r="42" spans="1:106" s="21" customFormat="1" x14ac:dyDescent="0.25">
      <c r="B42" s="73"/>
      <c r="CJ42" s="73"/>
      <c r="CK42" s="73"/>
      <c r="CL42" s="73"/>
      <c r="CM42" s="73"/>
      <c r="CN42" s="73"/>
      <c r="CO42" s="73"/>
      <c r="CP42" s="73"/>
      <c r="CQ42" s="73"/>
      <c r="CR42" s="73"/>
      <c r="CS42" s="73"/>
      <c r="CT42" s="73"/>
      <c r="CU42" s="73"/>
      <c r="CV42" s="73"/>
      <c r="CW42" s="73"/>
      <c r="CX42" s="73"/>
      <c r="CY42" s="73"/>
      <c r="CZ42" s="73"/>
      <c r="DA42" s="73"/>
      <c r="DB42" s="73"/>
    </row>
    <row r="43" spans="1:106" s="21" customFormat="1" x14ac:dyDescent="0.25">
      <c r="CK43" s="73"/>
      <c r="CL43" s="73"/>
      <c r="CM43" s="73"/>
      <c r="CN43" s="73"/>
      <c r="CO43" s="73"/>
      <c r="CP43" s="73"/>
      <c r="CQ43" s="73"/>
      <c r="CR43" s="73"/>
      <c r="CS43" s="73"/>
      <c r="CT43" s="73"/>
      <c r="CU43" s="73"/>
      <c r="CV43" s="73"/>
      <c r="CW43" s="73"/>
      <c r="CX43" s="73"/>
      <c r="CY43" s="73"/>
      <c r="CZ43" s="73"/>
      <c r="DA43" s="73"/>
      <c r="DB43" s="73"/>
    </row>
    <row r="44" spans="1:106" s="21" customFormat="1" x14ac:dyDescent="0.25"/>
    <row r="45" spans="1:106" s="21" customFormat="1" x14ac:dyDescent="0.25"/>
    <row r="46" spans="1:106" s="21" customFormat="1" x14ac:dyDescent="0.25"/>
    <row r="47" spans="1:106" s="21" customFormat="1" x14ac:dyDescent="0.25"/>
    <row r="48" spans="1:106" s="21" customFormat="1" x14ac:dyDescent="0.25"/>
    <row r="49" s="21" customFormat="1" x14ac:dyDescent="0.25"/>
    <row r="50" s="21" customFormat="1" x14ac:dyDescent="0.25"/>
    <row r="51" s="21" customFormat="1" x14ac:dyDescent="0.25"/>
    <row r="52" s="21" customFormat="1" x14ac:dyDescent="0.25"/>
    <row r="53" s="21" customFormat="1" x14ac:dyDescent="0.25"/>
    <row r="54" s="21" customFormat="1" x14ac:dyDescent="0.25"/>
    <row r="55" s="21" customFormat="1" x14ac:dyDescent="0.25"/>
    <row r="56" s="21" customFormat="1" x14ac:dyDescent="0.25"/>
    <row r="57" s="21" customFormat="1" x14ac:dyDescent="0.25"/>
    <row r="58" s="21" customFormat="1" x14ac:dyDescent="0.25"/>
    <row r="59" s="21" customFormat="1" x14ac:dyDescent="0.25"/>
    <row r="60" s="21" customFormat="1" x14ac:dyDescent="0.25"/>
    <row r="61" s="21" customFormat="1" x14ac:dyDescent="0.25"/>
    <row r="62" s="21" customFormat="1" x14ac:dyDescent="0.25"/>
    <row r="63" s="21" customFormat="1" x14ac:dyDescent="0.25"/>
    <row r="64" s="21" customFormat="1" x14ac:dyDescent="0.25"/>
    <row r="65" spans="1:99" s="21" customFormat="1" x14ac:dyDescent="0.25">
      <c r="AH65"/>
    </row>
    <row r="66" spans="1:99" s="21" customFormat="1" x14ac:dyDescent="0.25">
      <c r="A66"/>
      <c r="C66"/>
      <c r="D66"/>
      <c r="E66"/>
      <c r="F66"/>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row>
    <row r="67" spans="1:99" s="21" customFormat="1" x14ac:dyDescent="0.25">
      <c r="A67"/>
      <c r="B67"/>
      <c r="C67"/>
      <c r="D67"/>
      <c r="E67"/>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row>
    <row r="68" spans="1:99" s="21" customFormat="1" x14ac:dyDescent="0.25">
      <c r="A68"/>
      <c r="B68"/>
      <c r="C68"/>
      <c r="D68"/>
      <c r="E68"/>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row>
  </sheetData>
  <mergeCells count="10">
    <mergeCell ref="A3:B3"/>
    <mergeCell ref="Z3:AA3"/>
    <mergeCell ref="AC3:AD3"/>
    <mergeCell ref="A1:B2"/>
    <mergeCell ref="D1:Y1"/>
    <mergeCell ref="Z1:AB1"/>
    <mergeCell ref="AC1:AE1"/>
    <mergeCell ref="D2:Y2"/>
    <mergeCell ref="Z2:AA2"/>
    <mergeCell ref="AC2:AD2"/>
  </mergeCells>
  <conditionalFormatting sqref="AE5:AE38 AB5:AB38">
    <cfRule type="expression" dxfId="8" priority="3">
      <formula>ABS(AB5)&gt;=0.05</formula>
    </cfRule>
  </conditionalFormatting>
  <conditionalFormatting sqref="AC5:AC38">
    <cfRule type="expression" dxfId="7" priority="2">
      <formula>OR(ABS($AC5+$AD5)&gt;$AC$3,ABS($AC5-$AD5)&gt;$AC$3)</formula>
    </cfRule>
  </conditionalFormatting>
  <conditionalFormatting sqref="Z5:Z38">
    <cfRule type="expression" dxfId="6" priority="1">
      <formula>OR(ABS($Z5+$AA5)&gt;$Z$3,ABS($Z5-$AA5)&gt;$Z$3)</formula>
    </cfRule>
  </conditionalFormatting>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DB68"/>
  <sheetViews>
    <sheetView zoomScale="90" zoomScaleNormal="90" workbookViewId="0">
      <selection activeCell="W12" sqref="W12"/>
    </sheetView>
  </sheetViews>
  <sheetFormatPr baseColWidth="10" defaultRowHeight="15" x14ac:dyDescent="0.25"/>
  <cols>
    <col min="1" max="1" width="13.28515625" customWidth="1"/>
    <col min="2" max="2" width="20.7109375" customWidth="1"/>
    <col min="3" max="3" width="8.28515625" customWidth="1"/>
    <col min="4" max="4" width="7.85546875" customWidth="1"/>
    <col min="5" max="7" width="7.28515625" customWidth="1"/>
    <col min="8" max="8" width="8.5703125" customWidth="1"/>
    <col min="9" max="21" width="7.28515625" customWidth="1"/>
    <col min="22" max="22" width="8.140625" customWidth="1"/>
    <col min="23" max="25" width="7.28515625" customWidth="1"/>
    <col min="26" max="26" width="8.42578125" customWidth="1"/>
    <col min="27" max="27" width="6.28515625" customWidth="1"/>
    <col min="28" max="28" width="8.7109375" customWidth="1"/>
    <col min="29" max="29" width="6.28515625" customWidth="1"/>
    <col min="30" max="30" width="7.7109375" customWidth="1"/>
    <col min="31" max="31" width="8.7109375" customWidth="1"/>
    <col min="32" max="32" width="7.140625" hidden="1" customWidth="1"/>
    <col min="33" max="33" width="6.28515625" customWidth="1"/>
    <col min="34" max="34" width="7.5703125" customWidth="1"/>
    <col min="35" max="35" width="8.28515625" customWidth="1"/>
    <col min="36" max="38" width="6.5703125" customWidth="1"/>
    <col min="39" max="39" width="8.5703125" customWidth="1"/>
    <col min="40" max="40" width="6.5703125" customWidth="1"/>
    <col min="41" max="41" width="8.85546875" customWidth="1"/>
    <col min="42" max="42" width="8" customWidth="1"/>
    <col min="43" max="43" width="6.7109375" customWidth="1"/>
    <col min="44" max="44" width="8" customWidth="1"/>
    <col min="45" max="45" width="6.5703125" customWidth="1"/>
    <col min="46" max="46" width="9.140625" customWidth="1"/>
    <col min="47" max="47" width="7.85546875" customWidth="1"/>
    <col min="48" max="51" width="6.5703125" customWidth="1"/>
    <col min="52" max="52" width="7.85546875" customWidth="1"/>
    <col min="53" max="61" width="6.5703125" customWidth="1"/>
    <col min="62" max="62" width="9.5703125" customWidth="1"/>
    <col min="63" max="63" width="9.85546875" customWidth="1"/>
    <col min="64" max="64" width="6.42578125" customWidth="1"/>
    <col min="65" max="65" width="9" customWidth="1"/>
    <col min="66" max="66" width="11.140625" customWidth="1"/>
    <col min="67" max="67" width="9" customWidth="1"/>
    <col min="68" max="82" width="6.42578125" customWidth="1"/>
    <col min="83" max="83" width="6.85546875" customWidth="1"/>
    <col min="84" max="84" width="7.7109375" customWidth="1"/>
    <col min="85" max="85" width="8.5703125" customWidth="1"/>
    <col min="86" max="87" width="6.5703125" customWidth="1"/>
    <col min="88" max="88" width="6" customWidth="1"/>
    <col min="89" max="90" width="6.85546875" customWidth="1"/>
    <col min="91" max="91" width="5.42578125" customWidth="1"/>
    <col min="92" max="92" width="5.7109375" customWidth="1"/>
    <col min="93" max="100" width="4" customWidth="1"/>
  </cols>
  <sheetData>
    <row r="1" spans="1:99" ht="16.5" customHeight="1" x14ac:dyDescent="0.3">
      <c r="A1" s="176" t="s">
        <v>100</v>
      </c>
      <c r="B1" s="176"/>
      <c r="C1" s="158"/>
      <c r="D1" s="178" t="s">
        <v>9</v>
      </c>
      <c r="E1" s="178"/>
      <c r="F1" s="178"/>
      <c r="G1" s="178"/>
      <c r="H1" s="178"/>
      <c r="I1" s="178"/>
      <c r="J1" s="178"/>
      <c r="K1" s="178"/>
      <c r="L1" s="178"/>
      <c r="M1" s="178"/>
      <c r="N1" s="178"/>
      <c r="O1" s="178"/>
      <c r="P1" s="178"/>
      <c r="Q1" s="178"/>
      <c r="R1" s="178"/>
      <c r="S1" s="178"/>
      <c r="T1" s="178"/>
      <c r="U1" s="178"/>
      <c r="V1" s="178"/>
      <c r="W1" s="178"/>
      <c r="X1" s="178"/>
      <c r="Y1" s="178"/>
      <c r="Z1" s="179" t="s">
        <v>3</v>
      </c>
      <c r="AA1" s="180"/>
      <c r="AB1" s="180"/>
      <c r="AC1" s="181" t="s">
        <v>4</v>
      </c>
      <c r="AD1" s="181"/>
      <c r="AE1" s="181"/>
      <c r="AF1" s="10"/>
      <c r="AI1" s="11"/>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CH1" s="8"/>
      <c r="CI1" s="8"/>
      <c r="CJ1" s="8"/>
    </row>
    <row r="2" spans="1:99" ht="17.25" customHeight="1" x14ac:dyDescent="0.25">
      <c r="A2" s="177"/>
      <c r="B2" s="177"/>
      <c r="C2" s="83"/>
      <c r="D2" s="182" t="s">
        <v>0</v>
      </c>
      <c r="E2" s="183"/>
      <c r="F2" s="183"/>
      <c r="G2" s="183"/>
      <c r="H2" s="183"/>
      <c r="I2" s="183"/>
      <c r="J2" s="183"/>
      <c r="K2" s="183"/>
      <c r="L2" s="183"/>
      <c r="M2" s="183"/>
      <c r="N2" s="183"/>
      <c r="O2" s="183"/>
      <c r="P2" s="183"/>
      <c r="Q2" s="183"/>
      <c r="R2" s="183"/>
      <c r="S2" s="183"/>
      <c r="T2" s="183"/>
      <c r="U2" s="183"/>
      <c r="V2" s="183"/>
      <c r="W2" s="183"/>
      <c r="X2" s="183"/>
      <c r="Y2" s="184"/>
      <c r="Z2" s="185" t="s">
        <v>5</v>
      </c>
      <c r="AA2" s="186"/>
      <c r="AB2" s="12" t="s">
        <v>6</v>
      </c>
      <c r="AC2" s="181" t="s">
        <v>5</v>
      </c>
      <c r="AD2" s="181"/>
      <c r="AE2" s="14" t="s">
        <v>6</v>
      </c>
      <c r="AF2" s="14"/>
      <c r="AJ2" s="8"/>
      <c r="AK2" s="8"/>
      <c r="AL2" s="8"/>
      <c r="AM2" s="8"/>
      <c r="AN2" s="8"/>
      <c r="CJ2" s="8"/>
    </row>
    <row r="3" spans="1:99" s="2" customFormat="1" ht="20.25" customHeight="1" x14ac:dyDescent="0.25">
      <c r="A3" s="171" t="s">
        <v>8</v>
      </c>
      <c r="B3" s="172"/>
      <c r="C3" s="23" t="s">
        <v>12</v>
      </c>
      <c r="D3" s="151">
        <v>22</v>
      </c>
      <c r="E3" s="151">
        <v>52</v>
      </c>
      <c r="F3" s="152">
        <v>54</v>
      </c>
      <c r="G3" s="151">
        <v>55</v>
      </c>
      <c r="H3" s="151">
        <v>111</v>
      </c>
      <c r="I3" s="152">
        <v>113</v>
      </c>
      <c r="J3" s="151">
        <v>114</v>
      </c>
      <c r="K3" s="152">
        <v>115</v>
      </c>
      <c r="L3" s="151">
        <v>120</v>
      </c>
      <c r="M3" s="151">
        <v>121</v>
      </c>
      <c r="N3" s="151">
        <v>141</v>
      </c>
      <c r="O3" s="151">
        <v>142</v>
      </c>
      <c r="P3" s="156">
        <v>143</v>
      </c>
      <c r="Q3" s="151">
        <v>145</v>
      </c>
      <c r="R3" s="151">
        <v>146</v>
      </c>
      <c r="S3" s="156">
        <v>21</v>
      </c>
      <c r="T3" s="156">
        <v>22</v>
      </c>
      <c r="U3" s="151">
        <v>24</v>
      </c>
      <c r="V3" s="151">
        <v>25</v>
      </c>
      <c r="W3" s="151">
        <v>26</v>
      </c>
      <c r="X3" s="151">
        <v>35</v>
      </c>
      <c r="Y3" s="151"/>
      <c r="Z3" s="187">
        <v>7.6999999999999999E-2</v>
      </c>
      <c r="AA3" s="188"/>
      <c r="AB3" s="166">
        <v>0.19400000000000001</v>
      </c>
      <c r="AC3" s="175">
        <f>Z3*AF3</f>
        <v>16.811666666666667</v>
      </c>
      <c r="AD3" s="175"/>
      <c r="AE3" s="157">
        <f>AB3*AF3</f>
        <v>42.356666666666669</v>
      </c>
      <c r="AF3" s="9">
        <f>AVERAGE(D4:Y4)</f>
        <v>218.33333333333334</v>
      </c>
      <c r="AG3" s="89">
        <f>AVERAGE(C4:C14)</f>
        <v>1</v>
      </c>
      <c r="AI3" s="90">
        <v>1</v>
      </c>
      <c r="AJ3" s="53">
        <v>2</v>
      </c>
      <c r="AK3" s="53">
        <v>3</v>
      </c>
      <c r="AL3" s="53">
        <v>4</v>
      </c>
      <c r="AM3" s="53">
        <v>5</v>
      </c>
      <c r="AN3" s="53">
        <v>6</v>
      </c>
      <c r="AO3" s="53">
        <v>7</v>
      </c>
      <c r="AP3" s="53">
        <v>8</v>
      </c>
      <c r="AQ3" s="53">
        <v>9</v>
      </c>
      <c r="AR3" s="53">
        <v>10</v>
      </c>
      <c r="AS3" s="53">
        <v>11</v>
      </c>
      <c r="AT3" s="53">
        <v>12</v>
      </c>
      <c r="AU3" s="53">
        <v>13</v>
      </c>
      <c r="AV3" s="53">
        <v>14</v>
      </c>
      <c r="AW3" s="53">
        <v>15</v>
      </c>
      <c r="AX3" s="53">
        <v>16</v>
      </c>
      <c r="AY3" s="53">
        <v>17</v>
      </c>
      <c r="AZ3" s="53">
        <v>18</v>
      </c>
      <c r="BA3" s="53">
        <v>19</v>
      </c>
      <c r="BB3" s="53">
        <v>20</v>
      </c>
      <c r="BC3" s="53" t="s">
        <v>21</v>
      </c>
      <c r="BD3" s="53" t="s">
        <v>10</v>
      </c>
      <c r="BE3" s="54" t="s">
        <v>19</v>
      </c>
      <c r="BF3" s="54" t="s">
        <v>22</v>
      </c>
      <c r="BG3" s="53" t="s">
        <v>13</v>
      </c>
      <c r="BH3" s="54" t="s">
        <v>20</v>
      </c>
      <c r="BI3" s="53" t="s">
        <v>11</v>
      </c>
      <c r="BJ3" s="90">
        <v>1</v>
      </c>
      <c r="BK3" s="53">
        <v>2</v>
      </c>
      <c r="BL3" s="53">
        <v>3</v>
      </c>
      <c r="BM3" s="53">
        <v>4</v>
      </c>
      <c r="BN3" s="53">
        <v>5</v>
      </c>
      <c r="BO3" s="53">
        <v>6</v>
      </c>
      <c r="BP3" s="53">
        <v>7</v>
      </c>
      <c r="BQ3" s="53">
        <v>8</v>
      </c>
      <c r="BR3" s="53">
        <v>9</v>
      </c>
      <c r="BS3" s="53">
        <v>10</v>
      </c>
      <c r="BT3" s="53">
        <v>11</v>
      </c>
      <c r="BU3" s="53">
        <v>12</v>
      </c>
      <c r="BV3" s="53">
        <v>13</v>
      </c>
      <c r="BW3" s="53">
        <v>14</v>
      </c>
      <c r="BX3" s="53">
        <v>15</v>
      </c>
      <c r="BY3" s="53">
        <v>16</v>
      </c>
      <c r="BZ3" s="53">
        <v>17</v>
      </c>
      <c r="CA3" s="53">
        <v>18</v>
      </c>
      <c r="CB3" s="53">
        <v>19</v>
      </c>
      <c r="CC3" s="53">
        <v>20</v>
      </c>
      <c r="CD3" s="94" t="s">
        <v>21</v>
      </c>
      <c r="CE3" s="94" t="s">
        <v>10</v>
      </c>
      <c r="CF3" s="95" t="s">
        <v>19</v>
      </c>
      <c r="CG3" s="95" t="s">
        <v>22</v>
      </c>
      <c r="CH3" s="94" t="s">
        <v>13</v>
      </c>
      <c r="CI3" s="95" t="s">
        <v>20</v>
      </c>
      <c r="CJ3" s="8"/>
      <c r="CK3"/>
      <c r="CL3"/>
      <c r="CM3"/>
      <c r="CN3"/>
      <c r="CO3"/>
      <c r="CP3"/>
      <c r="CQ3"/>
      <c r="CR3"/>
      <c r="CS3"/>
      <c r="CT3"/>
      <c r="CU3"/>
    </row>
    <row r="4" spans="1:99" s="2" customFormat="1" ht="21.75" customHeight="1" x14ac:dyDescent="0.25">
      <c r="A4" s="84" t="s">
        <v>14</v>
      </c>
      <c r="B4" s="141" t="s">
        <v>91</v>
      </c>
      <c r="C4" s="22">
        <v>1</v>
      </c>
      <c r="D4" s="160">
        <v>49</v>
      </c>
      <c r="E4" s="160">
        <v>41</v>
      </c>
      <c r="F4" s="160">
        <v>95</v>
      </c>
      <c r="G4" s="160">
        <v>147</v>
      </c>
      <c r="H4" s="160">
        <v>60.7</v>
      </c>
      <c r="I4" s="160">
        <v>41.3</v>
      </c>
      <c r="J4" s="160">
        <v>204.8</v>
      </c>
      <c r="K4" s="160">
        <v>436.2</v>
      </c>
      <c r="L4" s="160">
        <v>408.4</v>
      </c>
      <c r="M4" s="160">
        <v>71</v>
      </c>
      <c r="N4" s="160">
        <v>349.5</v>
      </c>
      <c r="O4" s="160">
        <v>744.9</v>
      </c>
      <c r="P4" s="153">
        <v>344.8</v>
      </c>
      <c r="Q4" s="153">
        <v>342</v>
      </c>
      <c r="R4" s="153">
        <v>73.900000000000006</v>
      </c>
      <c r="S4" s="153">
        <v>75.099999999999994</v>
      </c>
      <c r="T4" s="153">
        <v>112.3</v>
      </c>
      <c r="U4" s="153">
        <v>342.6</v>
      </c>
      <c r="V4" s="153">
        <v>308.60000000000002</v>
      </c>
      <c r="W4" s="153">
        <v>136</v>
      </c>
      <c r="X4" s="153">
        <v>200.9</v>
      </c>
      <c r="Y4" s="153"/>
      <c r="Z4" s="12" t="s">
        <v>1</v>
      </c>
      <c r="AA4" s="7" t="s">
        <v>11</v>
      </c>
      <c r="AB4" s="13" t="s">
        <v>7</v>
      </c>
      <c r="AC4" s="12" t="s">
        <v>2</v>
      </c>
      <c r="AD4" s="7" t="s">
        <v>11</v>
      </c>
      <c r="AE4" s="13" t="s">
        <v>7</v>
      </c>
      <c r="AF4" s="96">
        <f t="shared" ref="AF4:AF14" si="0">AG$3/C4</f>
        <v>1</v>
      </c>
      <c r="AG4" s="53">
        <f>COUNT(AI4:BB4)</f>
        <v>20</v>
      </c>
      <c r="AH4" s="53" t="str">
        <f>IF(A4="","",A4)</f>
        <v>Tid 0</v>
      </c>
      <c r="AI4" s="85">
        <f t="shared" ref="AI4:AX4" si="1">D4*$AF4</f>
        <v>49</v>
      </c>
      <c r="AJ4" s="32">
        <f t="shared" si="1"/>
        <v>41</v>
      </c>
      <c r="AK4" s="32">
        <f t="shared" si="1"/>
        <v>95</v>
      </c>
      <c r="AL4" s="32">
        <f t="shared" si="1"/>
        <v>147</v>
      </c>
      <c r="AM4" s="32">
        <f t="shared" si="1"/>
        <v>60.7</v>
      </c>
      <c r="AN4" s="32">
        <f t="shared" si="1"/>
        <v>41.3</v>
      </c>
      <c r="AO4" s="32">
        <f t="shared" si="1"/>
        <v>204.8</v>
      </c>
      <c r="AP4" s="32">
        <f t="shared" si="1"/>
        <v>436.2</v>
      </c>
      <c r="AQ4" s="32">
        <f t="shared" si="1"/>
        <v>408.4</v>
      </c>
      <c r="AR4" s="32">
        <f t="shared" si="1"/>
        <v>71</v>
      </c>
      <c r="AS4" s="32">
        <f t="shared" si="1"/>
        <v>349.5</v>
      </c>
      <c r="AT4" s="32">
        <f t="shared" si="1"/>
        <v>744.9</v>
      </c>
      <c r="AU4" s="32">
        <f t="shared" si="1"/>
        <v>344.8</v>
      </c>
      <c r="AV4" s="32">
        <f t="shared" si="1"/>
        <v>342</v>
      </c>
      <c r="AW4" s="32">
        <f t="shared" si="1"/>
        <v>73.900000000000006</v>
      </c>
      <c r="AX4" s="32">
        <f t="shared" si="1"/>
        <v>75.099999999999994</v>
      </c>
      <c r="AY4" s="32">
        <f>U4*$AF4</f>
        <v>342.6</v>
      </c>
      <c r="AZ4" s="32">
        <f>V4*$AF4</f>
        <v>308.60000000000002</v>
      </c>
      <c r="BA4" s="32">
        <f>W4*$AF4</f>
        <v>136</v>
      </c>
      <c r="BB4" s="32">
        <f>Y4*$AF4</f>
        <v>0</v>
      </c>
      <c r="BC4" s="32"/>
      <c r="BD4" s="32"/>
      <c r="BE4" s="32"/>
      <c r="BF4" s="32"/>
      <c r="BG4" s="55"/>
      <c r="BH4" s="53"/>
      <c r="BI4" s="57"/>
      <c r="BJ4" s="91">
        <f>AI4</f>
        <v>49</v>
      </c>
      <c r="BK4" s="31">
        <f t="shared" ref="BK4:CC4" si="2">AJ4</f>
        <v>41</v>
      </c>
      <c r="BL4" s="31">
        <f t="shared" si="2"/>
        <v>95</v>
      </c>
      <c r="BM4" s="31">
        <f t="shared" si="2"/>
        <v>147</v>
      </c>
      <c r="BN4" s="31">
        <f t="shared" si="2"/>
        <v>60.7</v>
      </c>
      <c r="BO4" s="31">
        <f t="shared" si="2"/>
        <v>41.3</v>
      </c>
      <c r="BP4" s="31">
        <f t="shared" si="2"/>
        <v>204.8</v>
      </c>
      <c r="BQ4" s="31">
        <f t="shared" si="2"/>
        <v>436.2</v>
      </c>
      <c r="BR4" s="31">
        <f t="shared" si="2"/>
        <v>408.4</v>
      </c>
      <c r="BS4" s="31">
        <f t="shared" si="2"/>
        <v>71</v>
      </c>
      <c r="BT4" s="31">
        <f t="shared" si="2"/>
        <v>349.5</v>
      </c>
      <c r="BU4" s="31">
        <f t="shared" si="2"/>
        <v>744.9</v>
      </c>
      <c r="BV4" s="31">
        <f t="shared" si="2"/>
        <v>344.8</v>
      </c>
      <c r="BW4" s="31">
        <f t="shared" si="2"/>
        <v>342</v>
      </c>
      <c r="BX4" s="31">
        <f t="shared" si="2"/>
        <v>73.900000000000006</v>
      </c>
      <c r="BY4" s="31">
        <f t="shared" si="2"/>
        <v>75.099999999999994</v>
      </c>
      <c r="BZ4" s="31">
        <f t="shared" si="2"/>
        <v>342.6</v>
      </c>
      <c r="CA4" s="31">
        <f t="shared" si="2"/>
        <v>308.60000000000002</v>
      </c>
      <c r="CB4" s="31">
        <f t="shared" si="2"/>
        <v>136</v>
      </c>
      <c r="CC4" s="31">
        <f t="shared" si="2"/>
        <v>0</v>
      </c>
      <c r="CD4" s="53"/>
      <c r="CE4" s="53"/>
      <c r="CF4" s="53"/>
      <c r="CG4" s="53"/>
      <c r="CH4" s="57"/>
      <c r="CI4" s="57"/>
      <c r="CK4"/>
      <c r="CL4"/>
      <c r="CM4"/>
      <c r="CN4"/>
      <c r="CO4"/>
      <c r="CP4"/>
      <c r="CQ4"/>
      <c r="CR4"/>
      <c r="CS4"/>
      <c r="CT4"/>
      <c r="CU4"/>
    </row>
    <row r="5" spans="1:99" s="2" customFormat="1" ht="21" customHeight="1" x14ac:dyDescent="0.25">
      <c r="A5" s="84" t="s">
        <v>15</v>
      </c>
      <c r="B5" s="141" t="s">
        <v>84</v>
      </c>
      <c r="C5" s="22">
        <v>1</v>
      </c>
      <c r="D5" s="160">
        <v>51.9</v>
      </c>
      <c r="E5" s="160">
        <v>41.7</v>
      </c>
      <c r="F5" s="160">
        <v>103.1</v>
      </c>
      <c r="G5" s="160">
        <v>149.1</v>
      </c>
      <c r="H5" s="160">
        <v>65.7</v>
      </c>
      <c r="I5" s="160">
        <v>43.2</v>
      </c>
      <c r="J5" s="160">
        <v>205.4</v>
      </c>
      <c r="K5" s="160">
        <v>472.2</v>
      </c>
      <c r="L5" s="160">
        <v>434</v>
      </c>
      <c r="M5" s="160">
        <v>73.099999999999994</v>
      </c>
      <c r="N5" s="160">
        <v>343.3</v>
      </c>
      <c r="O5" s="160">
        <v>733.9</v>
      </c>
      <c r="P5" s="153">
        <v>332.4</v>
      </c>
      <c r="Q5" s="153">
        <v>334.1</v>
      </c>
      <c r="R5" s="153">
        <v>71.8</v>
      </c>
      <c r="S5" s="153"/>
      <c r="T5" s="153"/>
      <c r="U5" s="153"/>
      <c r="V5" s="153"/>
      <c r="W5" s="153"/>
      <c r="X5" s="153"/>
      <c r="Y5" s="153"/>
      <c r="Z5" s="16">
        <f t="shared" ref="Z5:Z14" si="3">IF(AG5=0,"",AVERAGE(AI5:BB5))</f>
        <v>2.4127922949401071E-2</v>
      </c>
      <c r="AA5" s="19">
        <f t="shared" ref="AA5:AA14" si="4">IF(AG5&lt;2,"",STDEV(AI5:BB5)/SQRT(COUNT(AI5:BB5))*TINV(0.1,COUNT(AI5:BB5)-1))</f>
        <v>1.9684008259377207E-2</v>
      </c>
      <c r="AB5" s="17">
        <f t="shared" ref="AB5:AB14" si="5">IF(AG5=0,"",1-(FREQUENCY(AI5:BB5,AB$3)+FREQUENCY(AI5:BB5,-AB$3))/COUNT(AI5:BB5))</f>
        <v>0</v>
      </c>
      <c r="AC5" s="18">
        <f t="shared" ref="AC5:AC14" si="6">IF(AG5=0,"",AVERAGE(BJ5:CC5))</f>
        <v>3.026666666666666</v>
      </c>
      <c r="AD5" s="20">
        <f t="shared" ref="AD5:AD14" si="7">IF(AG5&lt;2,"",STDEV(BJ5:CC5)/SQRT(COUNT(BJ5:CC5))*TINV(0.1,COUNT(BJ5:CC5)-1))</f>
        <v>5.8368858367333551</v>
      </c>
      <c r="AE5" s="17">
        <f t="shared" ref="AE5:AE14" si="8">IF(AG5=0,"",1-(FREQUENCY(BJ5:CC5,AB$3*AF$3)+FREQUENCY(BJ5:CC5,-AB$3*AF$3))/COUNT(BJ5:CC5))</f>
        <v>0</v>
      </c>
      <c r="AF5" s="96">
        <f t="shared" si="0"/>
        <v>1</v>
      </c>
      <c r="AG5" s="97">
        <f t="shared" ref="AG5:AG14" si="9">COUNT(D5:Y5)</f>
        <v>15</v>
      </c>
      <c r="AH5" s="53" t="str">
        <f t="shared" ref="AH5:AH14" si="10">IF(A5="","",A5)</f>
        <v>Tid 1</v>
      </c>
      <c r="AI5" s="86">
        <f t="shared" ref="AI5:AI14" si="11">IF(D5*D$4=0,"",D5*$AF5/AI$4-1)</f>
        <v>5.9183673469387799E-2</v>
      </c>
      <c r="AJ5" s="5">
        <f t="shared" ref="AJ5:AJ14" si="12">IF(E5*E$4=0,"",E5*$AF5/AJ$4-1)</f>
        <v>1.7073170731707332E-2</v>
      </c>
      <c r="AK5" s="5">
        <f t="shared" ref="AK5:AK14" si="13">IF(F5*F$4=0,"",F5*$AF5/AK$4-1)</f>
        <v>8.5263157894736707E-2</v>
      </c>
      <c r="AL5" s="5">
        <f t="shared" ref="AL5:AL14" si="14">IF(G5*G$4=0,"",G5*$AF5/AL$4-1)</f>
        <v>1.4285714285714235E-2</v>
      </c>
      <c r="AM5" s="5">
        <f t="shared" ref="AM5:AM14" si="15">IF(H5*H$4=0,"",H5*$AF5/AM$4-1)</f>
        <v>8.237232289950569E-2</v>
      </c>
      <c r="AN5" s="5">
        <f t="shared" ref="AN5:AN14" si="16">IF(I5*I$4=0,"",I5*$AF5/AN$4-1)</f>
        <v>4.6004842615012143E-2</v>
      </c>
      <c r="AO5" s="5">
        <f t="shared" ref="AO5:AO14" si="17">IF(J5*J$4=0,"",J5*$AF5/AO$4-1)</f>
        <v>2.9296875E-3</v>
      </c>
      <c r="AP5" s="5">
        <f t="shared" ref="AP5:AP14" si="18">IF(K5*K$4=0,"",K5*$AF5/AP$4-1)</f>
        <v>8.2530949105914742E-2</v>
      </c>
      <c r="AQ5" s="5">
        <f t="shared" ref="AQ5:AQ14" si="19">IF(L5*L$4=0,"",L5*$AF5/AQ$4-1)</f>
        <v>6.2683643486777685E-2</v>
      </c>
      <c r="AR5" s="5">
        <f t="shared" ref="AR5:AR14" si="20">IF(M5*M$4=0,"",M5*$AF5/AR$4-1)</f>
        <v>2.9577464788732355E-2</v>
      </c>
      <c r="AS5" s="5">
        <f t="shared" ref="AS5:AS14" si="21">IF(N5*N$4=0,"",N5*$AF5/AS$4-1)</f>
        <v>-1.7739628040057243E-2</v>
      </c>
      <c r="AT5" s="5">
        <f t="shared" ref="AT5:AT14" si="22">IF(O5*O$4=0,"",O5*$AF5/AT$4-1)</f>
        <v>-1.4767082829910017E-2</v>
      </c>
      <c r="AU5" s="5">
        <f t="shared" ref="AU5:AU14" si="23">IF(P5*P$4=0,"",P5*$AF5/AU$4-1)</f>
        <v>-3.5962877030162543E-2</v>
      </c>
      <c r="AV5" s="5">
        <f t="shared" ref="AV5:AV14" si="24">IF(Q5*Q$4=0,"",Q5*$AF5/AV$4-1)</f>
        <v>-2.3099415204678286E-2</v>
      </c>
      <c r="AW5" s="5">
        <f t="shared" ref="AW5:AW14" si="25">IF(R5*R$4=0,"",R5*$AF5/AW$4-1)</f>
        <v>-2.8416779431664541E-2</v>
      </c>
      <c r="AX5" s="5" t="str">
        <f t="shared" ref="AX5:AX14" si="26">IF(S5*S$4=0,"",S5*$AF5/AX$4-1)</f>
        <v/>
      </c>
      <c r="AY5" s="5" t="str">
        <f t="shared" ref="AY5:AY14" si="27">IF(U5*U$4=0,"",U5*$AF5/AY$4-1)</f>
        <v/>
      </c>
      <c r="AZ5" s="5" t="str">
        <f t="shared" ref="AZ5:AZ14" si="28">IF(V5*V$4=0,"",V5*$AF5/AZ$4-1)</f>
        <v/>
      </c>
      <c r="BA5" s="5" t="str">
        <f t="shared" ref="BA5:BA14" si="29">IF(W5*W$4=0,"",W5*$AF5/BA$4-1)</f>
        <v/>
      </c>
      <c r="BB5" s="5" t="str">
        <f t="shared" ref="BB5:BB14" si="30">IF(Y5*Y$4=0,"",Y5*$AF5/BB$4-1)</f>
        <v/>
      </c>
      <c r="BC5" s="3">
        <f t="shared" ref="BC5:BC14" si="31">IF(AG5=0,"",AB$3)</f>
        <v>0.19400000000000001</v>
      </c>
      <c r="BD5" s="3">
        <f t="shared" ref="BD5:BD14" si="32">IF(AG5=0,"",Z$3)</f>
        <v>7.6999999999999999E-2</v>
      </c>
      <c r="BE5" s="3">
        <f t="shared" ref="BE5:BE14" si="33">IF(AG5=0,"",-BD5)</f>
        <v>-7.6999999999999999E-2</v>
      </c>
      <c r="BF5" s="3">
        <f t="shared" ref="BF5:BF14" si="34">IF(AG5=0,"",-BC5)</f>
        <v>-0.19400000000000001</v>
      </c>
      <c r="BG5" s="56">
        <f t="shared" ref="BG5:BG14" si="35">IF(AG5=0,"",AVERAGE(AI5:BB5))</f>
        <v>2.4127922949401071E-2</v>
      </c>
      <c r="BH5" s="56">
        <f t="shared" ref="BH5:BH14" si="36">IF(AG5&lt;2,"",STDEV(AI5:BB5)/SQRT(AG5)*TINV(0.05,AG5-1))</f>
        <v>2.3969656463143241E-2</v>
      </c>
      <c r="BI5" s="58">
        <f t="shared" ref="BI5:BI14" si="37">IF(CI5="","",-CI5)</f>
        <v>-7.1077062393750259</v>
      </c>
      <c r="BJ5" s="92">
        <f t="shared" ref="BJ5:BJ14" si="38">IF(D5*D$4=0,"",D5*$AF5-AI$4)</f>
        <v>2.8999999999999986</v>
      </c>
      <c r="BK5" s="4">
        <f t="shared" ref="BK5:BK14" si="39">IF(E5*E$4=0,"",E5*$AF5-AJ$4)</f>
        <v>0.70000000000000284</v>
      </c>
      <c r="BL5" s="4">
        <f t="shared" ref="BL5:BL14" si="40">IF(F5*F$4=0,"",F5*$AF5-AK$4)</f>
        <v>8.0999999999999943</v>
      </c>
      <c r="BM5" s="4">
        <f t="shared" ref="BM5:BM14" si="41">IF(G5*G$4=0,"",G5*$AF5-AL$4)</f>
        <v>2.0999999999999943</v>
      </c>
      <c r="BN5" s="4">
        <f t="shared" ref="BN5:BN14" si="42">IF(H5*H$4=0,"",H5*$AF5-AM$4)</f>
        <v>5</v>
      </c>
      <c r="BO5" s="4">
        <f t="shared" ref="BO5:BO14" si="43">IF(I5*I$4=0,"",I5*$AF5-AN$4)</f>
        <v>1.9000000000000057</v>
      </c>
      <c r="BP5" s="4">
        <f t="shared" ref="BP5:BP14" si="44">IF(J5*J$4=0,"",J5*$AF5-AO$4)</f>
        <v>0.59999999999999432</v>
      </c>
      <c r="BQ5" s="4">
        <f t="shared" ref="BQ5:BQ14" si="45">IF(K5*K$4=0,"",K5*$AF5-AP$4)</f>
        <v>36</v>
      </c>
      <c r="BR5" s="4">
        <f t="shared" ref="BR5:BR14" si="46">IF(L5*L$4=0,"",L5*$AF5-AQ$4)</f>
        <v>25.600000000000023</v>
      </c>
      <c r="BS5" s="4">
        <f t="shared" ref="BS5:BS14" si="47">IF(M5*M$4=0,"",M5*$AF5-AR$4)</f>
        <v>2.0999999999999943</v>
      </c>
      <c r="BT5" s="4">
        <f t="shared" ref="BT5:BT14" si="48">IF(N5*N$4=0,"",N5*$AF5-AS$4)</f>
        <v>-6.1999999999999886</v>
      </c>
      <c r="BU5" s="4">
        <f t="shared" ref="BU5:BU14" si="49">IF(O5*O$4=0,"",O5*$AF5-AT$4)</f>
        <v>-11</v>
      </c>
      <c r="BV5" s="4">
        <f t="shared" ref="BV5:BV14" si="50">IF(P5*P$4=0,"",P5*$AF5-AU$4)</f>
        <v>-12.400000000000034</v>
      </c>
      <c r="BW5" s="4">
        <f t="shared" ref="BW5:BW14" si="51">IF(Q5*Q$4=0,"",Q5*$AF5-AV$4)</f>
        <v>-7.8999999999999773</v>
      </c>
      <c r="BX5" s="4">
        <f t="shared" ref="BX5:BX14" si="52">IF(R5*R$4=0,"",R5*$AF5-AW$4)</f>
        <v>-2.1000000000000085</v>
      </c>
      <c r="BY5" s="4" t="str">
        <f t="shared" ref="BY5:BY14" si="53">IF(S5*S$4=0,"",S5*$AF5-AX$4)</f>
        <v/>
      </c>
      <c r="BZ5" s="4" t="str">
        <f t="shared" ref="BZ5:BZ14" si="54">IF(U5*U$4=0,"",U5*$AF5-AY$4)</f>
        <v/>
      </c>
      <c r="CA5" s="4" t="str">
        <f t="shared" ref="CA5:CA14" si="55">IF(V5*V$4=0,"",V5*$AF5-AZ$4)</f>
        <v/>
      </c>
      <c r="CB5" s="4" t="str">
        <f t="shared" ref="CB5:CB14" si="56">IF(W5*W$4=0,"",W5*$AF5-BA$4)</f>
        <v/>
      </c>
      <c r="CC5" s="4" t="str">
        <f t="shared" ref="CC5:CC14" si="57">IF(Y5*Y$4=0,"",Y5*$AF5-BB$4)</f>
        <v/>
      </c>
      <c r="CD5" s="93">
        <f t="shared" ref="CD5:CD14" si="58">IF(AG5=0,"",AE$3)</f>
        <v>42.356666666666669</v>
      </c>
      <c r="CE5" s="93">
        <f t="shared" ref="CE5:CE14" si="59">IF(AG5=0,"",AC$3)</f>
        <v>16.811666666666667</v>
      </c>
      <c r="CF5" s="93">
        <f t="shared" ref="CF5:CF14" si="60">IF(AG5=0,"",-CE5)</f>
        <v>-16.811666666666667</v>
      </c>
      <c r="CG5" s="93">
        <f t="shared" ref="CG5:CG14" si="61">IF(AG5=0,"",-CD5)</f>
        <v>-42.356666666666669</v>
      </c>
      <c r="CH5" s="59">
        <f t="shared" ref="CH5:CH14" si="62">IF(AG5=0,"",AVERAGE(BJ5:CC5))</f>
        <v>3.026666666666666</v>
      </c>
      <c r="CI5" s="58">
        <f t="shared" ref="CI5:CI14" si="63">IF(AG5&lt;2,"",STDEV(BJ5:CC5)/SQRT(AG5)*TINV(0.05,AG5-1))</f>
        <v>7.1077062393750259</v>
      </c>
      <c r="CK5"/>
      <c r="CL5"/>
      <c r="CM5"/>
      <c r="CN5"/>
      <c r="CO5"/>
      <c r="CP5"/>
      <c r="CQ5"/>
      <c r="CR5"/>
      <c r="CS5"/>
      <c r="CT5"/>
      <c r="CU5"/>
    </row>
    <row r="6" spans="1:99" s="2" customFormat="1" ht="24.75" customHeight="1" x14ac:dyDescent="0.25">
      <c r="A6" s="84" t="s">
        <v>16</v>
      </c>
      <c r="B6" s="141" t="s">
        <v>85</v>
      </c>
      <c r="C6" s="22">
        <v>1</v>
      </c>
      <c r="D6" s="160">
        <v>53.4</v>
      </c>
      <c r="E6" s="160">
        <v>42.4</v>
      </c>
      <c r="F6" s="160">
        <v>102.2</v>
      </c>
      <c r="G6" s="160">
        <v>153.80000000000001</v>
      </c>
      <c r="H6" s="160">
        <v>65.5</v>
      </c>
      <c r="I6" s="160">
        <v>44.1</v>
      </c>
      <c r="J6" s="160">
        <v>204.7</v>
      </c>
      <c r="K6" s="160">
        <v>477.6</v>
      </c>
      <c r="L6" s="160">
        <v>423.7</v>
      </c>
      <c r="M6" s="160">
        <v>75.099999999999994</v>
      </c>
      <c r="N6" s="160">
        <v>336</v>
      </c>
      <c r="O6" s="160">
        <v>764.1</v>
      </c>
      <c r="P6" s="153">
        <v>330.3</v>
      </c>
      <c r="Q6" s="160">
        <v>346.9</v>
      </c>
      <c r="R6" s="153">
        <v>73.5</v>
      </c>
      <c r="S6" s="153"/>
      <c r="T6" s="153"/>
      <c r="U6" s="160"/>
      <c r="V6" s="153"/>
      <c r="W6" s="153"/>
      <c r="X6" s="153"/>
      <c r="Y6" s="153"/>
      <c r="Z6" s="16">
        <f t="shared" si="3"/>
        <v>3.5767093406185071E-2</v>
      </c>
      <c r="AA6" s="19">
        <f t="shared" si="4"/>
        <v>1.9852443463897623E-2</v>
      </c>
      <c r="AB6" s="17">
        <f t="shared" si="5"/>
        <v>0</v>
      </c>
      <c r="AC6" s="18">
        <f t="shared" si="6"/>
        <v>5.5866666666666696</v>
      </c>
      <c r="AD6" s="20">
        <f t="shared" si="7"/>
        <v>5.9942454017283184</v>
      </c>
      <c r="AE6" s="17">
        <f t="shared" si="8"/>
        <v>0</v>
      </c>
      <c r="AF6" s="96">
        <f t="shared" si="0"/>
        <v>1</v>
      </c>
      <c r="AG6" s="97">
        <f t="shared" si="9"/>
        <v>15</v>
      </c>
      <c r="AH6" s="53" t="str">
        <f t="shared" si="10"/>
        <v>Tid 2</v>
      </c>
      <c r="AI6" s="86">
        <f t="shared" si="11"/>
        <v>8.9795918367346905E-2</v>
      </c>
      <c r="AJ6" s="5">
        <f t="shared" si="12"/>
        <v>3.4146341463414664E-2</v>
      </c>
      <c r="AK6" s="5">
        <f t="shared" si="13"/>
        <v>7.5789473684210629E-2</v>
      </c>
      <c r="AL6" s="5">
        <f t="shared" si="14"/>
        <v>4.6258503401360729E-2</v>
      </c>
      <c r="AM6" s="5">
        <f t="shared" si="15"/>
        <v>7.9077429983525516E-2</v>
      </c>
      <c r="AN6" s="5">
        <f t="shared" si="16"/>
        <v>6.7796610169491567E-2</v>
      </c>
      <c r="AO6" s="5">
        <f t="shared" si="17"/>
        <v>-4.8828125000011102E-4</v>
      </c>
      <c r="AP6" s="5">
        <f t="shared" si="18"/>
        <v>9.491059147180203E-2</v>
      </c>
      <c r="AQ6" s="5">
        <f t="shared" si="19"/>
        <v>3.7463271302644596E-2</v>
      </c>
      <c r="AR6" s="5">
        <f t="shared" si="20"/>
        <v>5.774647887323936E-2</v>
      </c>
      <c r="AS6" s="5">
        <f t="shared" si="21"/>
        <v>-3.8626609442060089E-2</v>
      </c>
      <c r="AT6" s="5">
        <f t="shared" si="22"/>
        <v>2.5775271848570425E-2</v>
      </c>
      <c r="AU6" s="5">
        <f t="shared" si="23"/>
        <v>-4.2053364269141524E-2</v>
      </c>
      <c r="AV6" s="5">
        <f t="shared" si="24"/>
        <v>1.4327485380116967E-2</v>
      </c>
      <c r="AW6" s="5">
        <f t="shared" si="25"/>
        <v>-5.4127198917456321E-3</v>
      </c>
      <c r="AX6" s="5" t="str">
        <f t="shared" si="26"/>
        <v/>
      </c>
      <c r="AY6" s="5" t="str">
        <f t="shared" si="27"/>
        <v/>
      </c>
      <c r="AZ6" s="5" t="str">
        <f t="shared" si="28"/>
        <v/>
      </c>
      <c r="BA6" s="5" t="str">
        <f t="shared" si="29"/>
        <v/>
      </c>
      <c r="BB6" s="5" t="str">
        <f t="shared" si="30"/>
        <v/>
      </c>
      <c r="BC6" s="3">
        <f t="shared" si="31"/>
        <v>0.19400000000000001</v>
      </c>
      <c r="BD6" s="3">
        <f t="shared" si="32"/>
        <v>7.6999999999999999E-2</v>
      </c>
      <c r="BE6" s="3">
        <f t="shared" si="33"/>
        <v>-7.6999999999999999E-2</v>
      </c>
      <c r="BF6" s="3">
        <f t="shared" si="34"/>
        <v>-0.19400000000000001</v>
      </c>
      <c r="BG6" s="56">
        <f t="shared" si="35"/>
        <v>3.5767093406185071E-2</v>
      </c>
      <c r="BH6" s="56">
        <f t="shared" si="36"/>
        <v>2.4174763773374647E-2</v>
      </c>
      <c r="BI6" s="58">
        <f t="shared" si="37"/>
        <v>-7.2993264960024877</v>
      </c>
      <c r="BJ6" s="92">
        <f t="shared" si="38"/>
        <v>4.3999999999999986</v>
      </c>
      <c r="BK6" s="4">
        <f t="shared" si="39"/>
        <v>1.3999999999999986</v>
      </c>
      <c r="BL6" s="4">
        <f t="shared" si="40"/>
        <v>7.2000000000000028</v>
      </c>
      <c r="BM6" s="4">
        <f t="shared" si="41"/>
        <v>6.8000000000000114</v>
      </c>
      <c r="BN6" s="4">
        <f t="shared" si="42"/>
        <v>4.7999999999999972</v>
      </c>
      <c r="BO6" s="4">
        <f t="shared" si="43"/>
        <v>2.8000000000000043</v>
      </c>
      <c r="BP6" s="4">
        <f t="shared" si="44"/>
        <v>-0.10000000000002274</v>
      </c>
      <c r="BQ6" s="4">
        <f t="shared" si="45"/>
        <v>41.400000000000034</v>
      </c>
      <c r="BR6" s="4">
        <f t="shared" si="46"/>
        <v>15.300000000000011</v>
      </c>
      <c r="BS6" s="4">
        <f t="shared" si="47"/>
        <v>4.0999999999999943</v>
      </c>
      <c r="BT6" s="4">
        <f t="shared" si="48"/>
        <v>-13.5</v>
      </c>
      <c r="BU6" s="4">
        <f t="shared" si="49"/>
        <v>19.200000000000045</v>
      </c>
      <c r="BV6" s="4">
        <f t="shared" si="50"/>
        <v>-14.5</v>
      </c>
      <c r="BW6" s="4">
        <f t="shared" si="51"/>
        <v>4.8999999999999773</v>
      </c>
      <c r="BX6" s="4">
        <f t="shared" si="52"/>
        <v>-0.40000000000000568</v>
      </c>
      <c r="BY6" s="4" t="str">
        <f t="shared" si="53"/>
        <v/>
      </c>
      <c r="BZ6" s="4" t="str">
        <f t="shared" si="54"/>
        <v/>
      </c>
      <c r="CA6" s="4" t="str">
        <f t="shared" si="55"/>
        <v/>
      </c>
      <c r="CB6" s="4" t="str">
        <f t="shared" si="56"/>
        <v/>
      </c>
      <c r="CC6" s="4" t="str">
        <f t="shared" si="57"/>
        <v/>
      </c>
      <c r="CD6" s="93">
        <f t="shared" si="58"/>
        <v>42.356666666666669</v>
      </c>
      <c r="CE6" s="93">
        <f t="shared" si="59"/>
        <v>16.811666666666667</v>
      </c>
      <c r="CF6" s="93">
        <f t="shared" si="60"/>
        <v>-16.811666666666667</v>
      </c>
      <c r="CG6" s="93">
        <f t="shared" si="61"/>
        <v>-42.356666666666669</v>
      </c>
      <c r="CH6" s="59">
        <f t="shared" si="62"/>
        <v>5.5866666666666696</v>
      </c>
      <c r="CI6" s="58">
        <f t="shared" si="63"/>
        <v>7.2993264960024877</v>
      </c>
      <c r="CJ6" s="15"/>
      <c r="CK6"/>
      <c r="CL6"/>
      <c r="CM6"/>
      <c r="CN6"/>
      <c r="CO6"/>
      <c r="CP6"/>
      <c r="CQ6"/>
      <c r="CR6"/>
      <c r="CS6"/>
      <c r="CT6"/>
      <c r="CU6"/>
    </row>
    <row r="7" spans="1:99" s="2" customFormat="1" ht="24" customHeight="1" x14ac:dyDescent="0.25">
      <c r="A7" s="84" t="s">
        <v>17</v>
      </c>
      <c r="B7" s="141" t="s">
        <v>79</v>
      </c>
      <c r="C7" s="22">
        <v>1</v>
      </c>
      <c r="D7" s="160">
        <v>55.9</v>
      </c>
      <c r="E7" s="160">
        <v>40.9</v>
      </c>
      <c r="F7" s="160">
        <v>102.1</v>
      </c>
      <c r="G7" s="160">
        <v>149.19999999999999</v>
      </c>
      <c r="H7" s="160">
        <v>66.099999999999994</v>
      </c>
      <c r="I7" s="161">
        <v>45.7</v>
      </c>
      <c r="J7" s="161">
        <v>202.7</v>
      </c>
      <c r="K7" s="160">
        <v>465.3</v>
      </c>
      <c r="L7" s="160">
        <v>419.5</v>
      </c>
      <c r="M7" s="160">
        <v>73.3</v>
      </c>
      <c r="N7" s="160">
        <v>331.5</v>
      </c>
      <c r="O7" s="160">
        <v>733.7</v>
      </c>
      <c r="P7" s="153">
        <v>322.89999999999998</v>
      </c>
      <c r="Q7" s="153"/>
      <c r="R7" s="153">
        <v>68.3</v>
      </c>
      <c r="S7" s="153"/>
      <c r="T7" s="153"/>
      <c r="U7" s="153"/>
      <c r="V7" s="153"/>
      <c r="W7" s="153"/>
      <c r="X7" s="153"/>
      <c r="Y7" s="153"/>
      <c r="Z7" s="16">
        <f t="shared" si="3"/>
        <v>2.3841507283110266E-2</v>
      </c>
      <c r="AA7" s="19">
        <f t="shared" si="4"/>
        <v>3.105042538056255E-2</v>
      </c>
      <c r="AB7" s="17">
        <f t="shared" si="5"/>
        <v>0</v>
      </c>
      <c r="AC7" s="18">
        <f t="shared" si="6"/>
        <v>0.68571428571428739</v>
      </c>
      <c r="AD7" s="20">
        <f t="shared" si="7"/>
        <v>5.9939486361720311</v>
      </c>
      <c r="AE7" s="17">
        <f t="shared" si="8"/>
        <v>0</v>
      </c>
      <c r="AF7" s="96">
        <f t="shared" si="0"/>
        <v>1</v>
      </c>
      <c r="AG7" s="97">
        <f t="shared" si="9"/>
        <v>14</v>
      </c>
      <c r="AH7" s="53" t="str">
        <f t="shared" si="10"/>
        <v>Tid 3</v>
      </c>
      <c r="AI7" s="86">
        <f t="shared" si="11"/>
        <v>0.14081632653061216</v>
      </c>
      <c r="AJ7" s="5">
        <f t="shared" si="12"/>
        <v>-2.4390243902439046E-3</v>
      </c>
      <c r="AK7" s="5">
        <f t="shared" si="13"/>
        <v>7.4736842105262991E-2</v>
      </c>
      <c r="AL7" s="5">
        <f t="shared" si="14"/>
        <v>1.4965986394557707E-2</v>
      </c>
      <c r="AM7" s="5">
        <f t="shared" si="15"/>
        <v>8.8962108731466039E-2</v>
      </c>
      <c r="AN7" s="5">
        <f t="shared" si="16"/>
        <v>0.10653753026634405</v>
      </c>
      <c r="AO7" s="5">
        <f t="shared" si="17"/>
        <v>-1.0253906250000111E-2</v>
      </c>
      <c r="AP7" s="5">
        <f t="shared" si="18"/>
        <v>6.6712517193947773E-2</v>
      </c>
      <c r="AQ7" s="5">
        <f t="shared" si="19"/>
        <v>2.7179236043095134E-2</v>
      </c>
      <c r="AR7" s="5">
        <f t="shared" si="20"/>
        <v>3.2394366197183055E-2</v>
      </c>
      <c r="AS7" s="5">
        <f t="shared" si="21"/>
        <v>-5.1502145922746823E-2</v>
      </c>
      <c r="AT7" s="5">
        <f t="shared" si="22"/>
        <v>-1.5035575244999211E-2</v>
      </c>
      <c r="AU7" s="5">
        <f t="shared" si="23"/>
        <v>-6.3515081206496626E-2</v>
      </c>
      <c r="AV7" s="5" t="str">
        <f t="shared" si="24"/>
        <v/>
      </c>
      <c r="AW7" s="5">
        <f t="shared" si="25"/>
        <v>-7.5778078484438516E-2</v>
      </c>
      <c r="AX7" s="5" t="str">
        <f t="shared" si="26"/>
        <v/>
      </c>
      <c r="AY7" s="5" t="str">
        <f t="shared" si="27"/>
        <v/>
      </c>
      <c r="AZ7" s="5" t="str">
        <f t="shared" si="28"/>
        <v/>
      </c>
      <c r="BA7" s="5" t="str">
        <f t="shared" si="29"/>
        <v/>
      </c>
      <c r="BB7" s="5" t="str">
        <f t="shared" si="30"/>
        <v/>
      </c>
      <c r="BC7" s="3">
        <f t="shared" si="31"/>
        <v>0.19400000000000001</v>
      </c>
      <c r="BD7" s="3">
        <f t="shared" si="32"/>
        <v>7.6999999999999999E-2</v>
      </c>
      <c r="BE7" s="3">
        <f t="shared" si="33"/>
        <v>-7.6999999999999999E-2</v>
      </c>
      <c r="BF7" s="3">
        <f t="shared" si="34"/>
        <v>-0.19400000000000001</v>
      </c>
      <c r="BG7" s="56">
        <f t="shared" si="35"/>
        <v>2.3841507283110266E-2</v>
      </c>
      <c r="BH7" s="56">
        <f t="shared" si="36"/>
        <v>3.7878536772763725E-2</v>
      </c>
      <c r="BI7" s="58">
        <f t="shared" si="37"/>
        <v>-7.3120416563254782</v>
      </c>
      <c r="BJ7" s="92">
        <f t="shared" si="38"/>
        <v>6.8999999999999986</v>
      </c>
      <c r="BK7" s="4">
        <f t="shared" si="39"/>
        <v>-0.10000000000000142</v>
      </c>
      <c r="BL7" s="4">
        <f t="shared" si="40"/>
        <v>7.0999999999999943</v>
      </c>
      <c r="BM7" s="4">
        <f t="shared" si="41"/>
        <v>2.1999999999999886</v>
      </c>
      <c r="BN7" s="4">
        <f t="shared" si="42"/>
        <v>5.3999999999999915</v>
      </c>
      <c r="BO7" s="4">
        <f t="shared" si="43"/>
        <v>4.4000000000000057</v>
      </c>
      <c r="BP7" s="4">
        <f t="shared" si="44"/>
        <v>-2.1000000000000227</v>
      </c>
      <c r="BQ7" s="4">
        <f t="shared" si="45"/>
        <v>29.100000000000023</v>
      </c>
      <c r="BR7" s="4">
        <f t="shared" si="46"/>
        <v>11.100000000000023</v>
      </c>
      <c r="BS7" s="4">
        <f t="shared" si="47"/>
        <v>2.2999999999999972</v>
      </c>
      <c r="BT7" s="4">
        <f t="shared" si="48"/>
        <v>-18</v>
      </c>
      <c r="BU7" s="4">
        <f t="shared" si="49"/>
        <v>-11.199999999999932</v>
      </c>
      <c r="BV7" s="4">
        <f t="shared" si="50"/>
        <v>-21.900000000000034</v>
      </c>
      <c r="BW7" s="4" t="str">
        <f t="shared" si="51"/>
        <v/>
      </c>
      <c r="BX7" s="4">
        <f t="shared" si="52"/>
        <v>-5.6000000000000085</v>
      </c>
      <c r="BY7" s="4" t="str">
        <f t="shared" si="53"/>
        <v/>
      </c>
      <c r="BZ7" s="4" t="str">
        <f t="shared" si="54"/>
        <v/>
      </c>
      <c r="CA7" s="4" t="str">
        <f t="shared" si="55"/>
        <v/>
      </c>
      <c r="CB7" s="4" t="str">
        <f t="shared" si="56"/>
        <v/>
      </c>
      <c r="CC7" s="4" t="str">
        <f t="shared" si="57"/>
        <v/>
      </c>
      <c r="CD7" s="93">
        <f t="shared" si="58"/>
        <v>42.356666666666669</v>
      </c>
      <c r="CE7" s="93">
        <f t="shared" si="59"/>
        <v>16.811666666666667</v>
      </c>
      <c r="CF7" s="93">
        <f t="shared" si="60"/>
        <v>-16.811666666666667</v>
      </c>
      <c r="CG7" s="93">
        <f t="shared" si="61"/>
        <v>-42.356666666666669</v>
      </c>
      <c r="CH7" s="59">
        <f t="shared" si="62"/>
        <v>0.68571428571428739</v>
      </c>
      <c r="CI7" s="58">
        <f t="shared" si="63"/>
        <v>7.3120416563254782</v>
      </c>
      <c r="CJ7" s="15"/>
      <c r="CO7"/>
      <c r="CP7"/>
      <c r="CQ7"/>
      <c r="CR7"/>
      <c r="CS7"/>
      <c r="CT7"/>
      <c r="CU7"/>
    </row>
    <row r="8" spans="1:99" s="2" customFormat="1" ht="24" customHeight="1" x14ac:dyDescent="0.25">
      <c r="A8" s="84" t="s">
        <v>18</v>
      </c>
      <c r="B8" s="141" t="s">
        <v>80</v>
      </c>
      <c r="C8" s="22">
        <v>1</v>
      </c>
      <c r="D8" s="160">
        <v>55</v>
      </c>
      <c r="E8" s="160">
        <v>40.200000000000003</v>
      </c>
      <c r="F8" s="160">
        <v>106</v>
      </c>
      <c r="G8" s="160">
        <v>135.80000000000001</v>
      </c>
      <c r="H8" s="160">
        <v>60.8</v>
      </c>
      <c r="I8" s="160">
        <v>43.2</v>
      </c>
      <c r="J8" s="160">
        <v>202.1</v>
      </c>
      <c r="K8" s="160"/>
      <c r="L8" s="160">
        <v>413.5</v>
      </c>
      <c r="M8" s="160">
        <v>72.7</v>
      </c>
      <c r="N8" s="160">
        <v>340.7</v>
      </c>
      <c r="O8" s="160">
        <v>717</v>
      </c>
      <c r="P8" s="160">
        <v>339</v>
      </c>
      <c r="Q8" s="160"/>
      <c r="R8" s="160">
        <v>73.7</v>
      </c>
      <c r="S8" s="160">
        <v>71.8</v>
      </c>
      <c r="T8" s="153">
        <v>111</v>
      </c>
      <c r="U8" s="153">
        <v>360.2</v>
      </c>
      <c r="V8" s="153">
        <v>298.89999999999998</v>
      </c>
      <c r="W8" s="153">
        <v>133.69999999999999</v>
      </c>
      <c r="X8" s="153">
        <v>198.8</v>
      </c>
      <c r="Y8" s="153"/>
      <c r="Z8" s="16">
        <f t="shared" si="3"/>
        <v>5.3153578346258629E-3</v>
      </c>
      <c r="AA8" s="19">
        <f t="shared" si="4"/>
        <v>2.253087345768354E-2</v>
      </c>
      <c r="AB8" s="17">
        <f t="shared" si="5"/>
        <v>0</v>
      </c>
      <c r="AC8" s="18">
        <f t="shared" si="6"/>
        <v>-1.72352941176471</v>
      </c>
      <c r="AD8" s="20">
        <f t="shared" si="7"/>
        <v>4.2104383193021491</v>
      </c>
      <c r="AE8" s="17">
        <f t="shared" si="8"/>
        <v>0</v>
      </c>
      <c r="AF8" s="96">
        <f t="shared" si="0"/>
        <v>1</v>
      </c>
      <c r="AG8" s="97">
        <f t="shared" si="9"/>
        <v>19</v>
      </c>
      <c r="AH8" s="53" t="str">
        <f t="shared" si="10"/>
        <v>Tid 4</v>
      </c>
      <c r="AI8" s="86">
        <f t="shared" si="11"/>
        <v>0.12244897959183665</v>
      </c>
      <c r="AJ8" s="5">
        <f t="shared" si="12"/>
        <v>-1.9512195121951126E-2</v>
      </c>
      <c r="AK8" s="5">
        <f t="shared" si="13"/>
        <v>0.11578947368421044</v>
      </c>
      <c r="AL8" s="5">
        <f t="shared" si="14"/>
        <v>-7.6190476190476142E-2</v>
      </c>
      <c r="AM8" s="5">
        <f t="shared" si="15"/>
        <v>1.6474464579900872E-3</v>
      </c>
      <c r="AN8" s="5">
        <f t="shared" si="16"/>
        <v>4.6004842615012143E-2</v>
      </c>
      <c r="AO8" s="5">
        <f t="shared" si="17"/>
        <v>-1.3183593750000111E-2</v>
      </c>
      <c r="AP8" s="5" t="str">
        <f t="shared" si="18"/>
        <v/>
      </c>
      <c r="AQ8" s="5">
        <f t="shared" si="19"/>
        <v>1.2487757100881458E-2</v>
      </c>
      <c r="AR8" s="5">
        <f t="shared" si="20"/>
        <v>2.3943661971830954E-2</v>
      </c>
      <c r="AS8" s="5">
        <f t="shared" si="21"/>
        <v>-2.5178826895565165E-2</v>
      </c>
      <c r="AT8" s="5">
        <f t="shared" si="22"/>
        <v>-3.7454691904953652E-2</v>
      </c>
      <c r="AU8" s="5">
        <f t="shared" si="23"/>
        <v>-1.6821345707656699E-2</v>
      </c>
      <c r="AV8" s="5" t="str">
        <f t="shared" si="24"/>
        <v/>
      </c>
      <c r="AW8" s="5">
        <f t="shared" si="25"/>
        <v>-2.7063599458728715E-3</v>
      </c>
      <c r="AX8" s="5">
        <f t="shared" si="26"/>
        <v>-4.3941411451398071E-2</v>
      </c>
      <c r="AY8" s="5">
        <f t="shared" si="27"/>
        <v>5.1371862230005672E-2</v>
      </c>
      <c r="AZ8" s="5">
        <f t="shared" si="28"/>
        <v>-3.1432274789371495E-2</v>
      </c>
      <c r="BA8" s="5">
        <f t="shared" si="29"/>
        <v>-1.6911764705882404E-2</v>
      </c>
      <c r="BB8" s="5" t="str">
        <f t="shared" si="30"/>
        <v/>
      </c>
      <c r="BC8" s="3">
        <f t="shared" si="31"/>
        <v>0.19400000000000001</v>
      </c>
      <c r="BD8" s="3">
        <f t="shared" si="32"/>
        <v>7.6999999999999999E-2</v>
      </c>
      <c r="BE8" s="3">
        <f t="shared" si="33"/>
        <v>-7.6999999999999999E-2</v>
      </c>
      <c r="BF8" s="3">
        <f t="shared" si="34"/>
        <v>-0.19400000000000001</v>
      </c>
      <c r="BG8" s="56">
        <f t="shared" si="35"/>
        <v>5.3153578346258629E-3</v>
      </c>
      <c r="BH8" s="56">
        <f t="shared" si="36"/>
        <v>2.5646040358684979E-2</v>
      </c>
      <c r="BI8" s="58">
        <f t="shared" si="37"/>
        <v>-4.7925825542175184</v>
      </c>
      <c r="BJ8" s="92">
        <f t="shared" si="38"/>
        <v>6</v>
      </c>
      <c r="BK8" s="4">
        <f t="shared" si="39"/>
        <v>-0.79999999999999716</v>
      </c>
      <c r="BL8" s="4">
        <f t="shared" si="40"/>
        <v>11</v>
      </c>
      <c r="BM8" s="4">
        <f t="shared" si="41"/>
        <v>-11.199999999999989</v>
      </c>
      <c r="BN8" s="4">
        <f t="shared" si="42"/>
        <v>9.9999999999994316E-2</v>
      </c>
      <c r="BO8" s="4">
        <f t="shared" si="43"/>
        <v>1.9000000000000057</v>
      </c>
      <c r="BP8" s="4">
        <f t="shared" si="44"/>
        <v>-2.7000000000000171</v>
      </c>
      <c r="BQ8" s="4" t="str">
        <f t="shared" si="45"/>
        <v/>
      </c>
      <c r="BR8" s="4">
        <f t="shared" si="46"/>
        <v>5.1000000000000227</v>
      </c>
      <c r="BS8" s="4">
        <f t="shared" si="47"/>
        <v>1.7000000000000028</v>
      </c>
      <c r="BT8" s="4">
        <f t="shared" si="48"/>
        <v>-8.8000000000000114</v>
      </c>
      <c r="BU8" s="4">
        <f t="shared" si="49"/>
        <v>-27.899999999999977</v>
      </c>
      <c r="BV8" s="4">
        <f t="shared" si="50"/>
        <v>-5.8000000000000114</v>
      </c>
      <c r="BW8" s="4" t="str">
        <f t="shared" si="51"/>
        <v/>
      </c>
      <c r="BX8" s="4">
        <f t="shared" si="52"/>
        <v>-0.20000000000000284</v>
      </c>
      <c r="BY8" s="4">
        <f t="shared" si="53"/>
        <v>-3.2999999999999972</v>
      </c>
      <c r="BZ8" s="4">
        <f t="shared" si="54"/>
        <v>17.599999999999966</v>
      </c>
      <c r="CA8" s="4">
        <f t="shared" si="55"/>
        <v>-9.7000000000000455</v>
      </c>
      <c r="CB8" s="4">
        <f t="shared" si="56"/>
        <v>-2.3000000000000114</v>
      </c>
      <c r="CC8" s="4" t="str">
        <f t="shared" si="57"/>
        <v/>
      </c>
      <c r="CD8" s="93">
        <f t="shared" si="58"/>
        <v>42.356666666666669</v>
      </c>
      <c r="CE8" s="93">
        <f t="shared" si="59"/>
        <v>16.811666666666667</v>
      </c>
      <c r="CF8" s="93">
        <f t="shared" si="60"/>
        <v>-16.811666666666667</v>
      </c>
      <c r="CG8" s="93">
        <f t="shared" si="61"/>
        <v>-42.356666666666669</v>
      </c>
      <c r="CH8" s="59">
        <f t="shared" si="62"/>
        <v>-1.72352941176471</v>
      </c>
      <c r="CI8" s="58">
        <f t="shared" si="63"/>
        <v>4.7925825542175184</v>
      </c>
      <c r="CJ8" s="15"/>
      <c r="CO8"/>
      <c r="CP8"/>
      <c r="CQ8"/>
      <c r="CR8"/>
      <c r="CS8"/>
      <c r="CT8"/>
      <c r="CU8"/>
    </row>
    <row r="9" spans="1:99" s="2" customFormat="1" ht="24" customHeight="1" x14ac:dyDescent="0.25">
      <c r="A9" s="84" t="s">
        <v>96</v>
      </c>
      <c r="B9" s="141" t="s">
        <v>97</v>
      </c>
      <c r="C9" s="22">
        <v>1</v>
      </c>
      <c r="D9" s="160"/>
      <c r="E9" s="160">
        <v>40.200000000000003</v>
      </c>
      <c r="F9" s="160">
        <v>97.4</v>
      </c>
      <c r="G9" s="160">
        <v>141.6</v>
      </c>
      <c r="H9" s="160">
        <v>66.7</v>
      </c>
      <c r="I9" s="160">
        <v>44.2</v>
      </c>
      <c r="J9" s="153">
        <v>204.9</v>
      </c>
      <c r="K9" s="153"/>
      <c r="L9" s="160">
        <v>426.7</v>
      </c>
      <c r="M9" s="153">
        <v>72.7</v>
      </c>
      <c r="N9" s="160"/>
      <c r="O9" s="160"/>
      <c r="P9" s="160"/>
      <c r="Q9" s="160"/>
      <c r="R9" s="160"/>
      <c r="S9" s="160">
        <v>71.7</v>
      </c>
      <c r="T9" s="153">
        <v>110.9</v>
      </c>
      <c r="U9" s="160">
        <v>361.3</v>
      </c>
      <c r="V9" s="153">
        <v>300.5</v>
      </c>
      <c r="W9" s="153">
        <v>142.19999999999999</v>
      </c>
      <c r="X9" s="153">
        <v>204.1</v>
      </c>
      <c r="Y9" s="153"/>
      <c r="Z9" s="16">
        <f t="shared" si="3"/>
        <v>1.9664352326302065E-2</v>
      </c>
      <c r="AA9" s="19">
        <f t="shared" si="4"/>
        <v>2.3606122927608112E-2</v>
      </c>
      <c r="AB9" s="17">
        <f t="shared" si="5"/>
        <v>0</v>
      </c>
      <c r="AC9" s="18">
        <f t="shared" si="6"/>
        <v>3.216666666666665</v>
      </c>
      <c r="AD9" s="20">
        <f t="shared" si="7"/>
        <v>4.3060873588714852</v>
      </c>
      <c r="AE9" s="17">
        <f t="shared" si="8"/>
        <v>0</v>
      </c>
      <c r="AF9" s="96">
        <f t="shared" si="0"/>
        <v>1</v>
      </c>
      <c r="AG9" s="97">
        <f t="shared" si="9"/>
        <v>14</v>
      </c>
      <c r="AH9" s="53" t="str">
        <f t="shared" si="10"/>
        <v>Tid 5</v>
      </c>
      <c r="AI9" s="86" t="str">
        <f t="shared" si="11"/>
        <v/>
      </c>
      <c r="AJ9" s="5">
        <f t="shared" si="12"/>
        <v>-1.9512195121951126E-2</v>
      </c>
      <c r="AK9" s="5">
        <f t="shared" si="13"/>
        <v>2.5263157894736876E-2</v>
      </c>
      <c r="AL9" s="5">
        <f t="shared" si="14"/>
        <v>-3.6734693877551017E-2</v>
      </c>
      <c r="AM9" s="5">
        <f t="shared" si="15"/>
        <v>9.8846787479407006E-2</v>
      </c>
      <c r="AN9" s="5">
        <f t="shared" si="16"/>
        <v>7.0217917675544861E-2</v>
      </c>
      <c r="AO9" s="5">
        <f t="shared" si="17"/>
        <v>4.8828125E-4</v>
      </c>
      <c r="AP9" s="5" t="str">
        <f t="shared" si="18"/>
        <v/>
      </c>
      <c r="AQ9" s="5">
        <f t="shared" si="19"/>
        <v>4.4809010773751323E-2</v>
      </c>
      <c r="AR9" s="5">
        <f t="shared" si="20"/>
        <v>2.3943661971830954E-2</v>
      </c>
      <c r="AS9" s="5" t="str">
        <f t="shared" si="21"/>
        <v/>
      </c>
      <c r="AT9" s="5" t="str">
        <f t="shared" si="22"/>
        <v/>
      </c>
      <c r="AU9" s="5" t="str">
        <f t="shared" si="23"/>
        <v/>
      </c>
      <c r="AV9" s="5" t="str">
        <f t="shared" si="24"/>
        <v/>
      </c>
      <c r="AW9" s="5" t="str">
        <f t="shared" si="25"/>
        <v/>
      </c>
      <c r="AX9" s="5">
        <f t="shared" si="26"/>
        <v>-4.5272969374167693E-2</v>
      </c>
      <c r="AY9" s="5">
        <f t="shared" si="27"/>
        <v>5.4582603619381276E-2</v>
      </c>
      <c r="AZ9" s="5">
        <f t="shared" si="28"/>
        <v>-2.6247569669475168E-2</v>
      </c>
      <c r="BA9" s="5">
        <f t="shared" si="29"/>
        <v>4.5588235294117485E-2</v>
      </c>
      <c r="BB9" s="5" t="str">
        <f t="shared" si="30"/>
        <v/>
      </c>
      <c r="BC9" s="3">
        <f t="shared" si="31"/>
        <v>0.19400000000000001</v>
      </c>
      <c r="BD9" s="3">
        <f t="shared" si="32"/>
        <v>7.6999999999999999E-2</v>
      </c>
      <c r="BE9" s="3">
        <f t="shared" si="33"/>
        <v>-7.6999999999999999E-2</v>
      </c>
      <c r="BF9" s="3">
        <f t="shared" si="34"/>
        <v>-0.19400000000000001</v>
      </c>
      <c r="BG9" s="56">
        <f t="shared" si="35"/>
        <v>1.9664352326302065E-2</v>
      </c>
      <c r="BH9" s="56">
        <f t="shared" si="36"/>
        <v>2.6290609712482239E-2</v>
      </c>
      <c r="BI9" s="58">
        <f t="shared" si="37"/>
        <v>-4.7957753370648328</v>
      </c>
      <c r="BJ9" s="92" t="str">
        <f t="shared" si="38"/>
        <v/>
      </c>
      <c r="BK9" s="4">
        <f t="shared" si="39"/>
        <v>-0.79999999999999716</v>
      </c>
      <c r="BL9" s="4">
        <f t="shared" si="40"/>
        <v>2.4000000000000057</v>
      </c>
      <c r="BM9" s="4">
        <f t="shared" si="41"/>
        <v>-5.4000000000000057</v>
      </c>
      <c r="BN9" s="4">
        <f t="shared" si="42"/>
        <v>6</v>
      </c>
      <c r="BO9" s="4">
        <f t="shared" si="43"/>
        <v>2.9000000000000057</v>
      </c>
      <c r="BP9" s="4">
        <f t="shared" si="44"/>
        <v>9.9999999999994316E-2</v>
      </c>
      <c r="BQ9" s="4" t="str">
        <f t="shared" si="45"/>
        <v/>
      </c>
      <c r="BR9" s="4">
        <f t="shared" si="46"/>
        <v>18.300000000000011</v>
      </c>
      <c r="BS9" s="4">
        <f t="shared" si="47"/>
        <v>1.7000000000000028</v>
      </c>
      <c r="BT9" s="4" t="str">
        <f t="shared" si="48"/>
        <v/>
      </c>
      <c r="BU9" s="4" t="str">
        <f t="shared" si="49"/>
        <v/>
      </c>
      <c r="BV9" s="4" t="str">
        <f t="shared" si="50"/>
        <v/>
      </c>
      <c r="BW9" s="4" t="str">
        <f t="shared" si="51"/>
        <v/>
      </c>
      <c r="BX9" s="4" t="str">
        <f t="shared" si="52"/>
        <v/>
      </c>
      <c r="BY9" s="4">
        <f t="shared" si="53"/>
        <v>-3.3999999999999915</v>
      </c>
      <c r="BZ9" s="4">
        <f t="shared" si="54"/>
        <v>18.699999999999989</v>
      </c>
      <c r="CA9" s="4">
        <f t="shared" si="55"/>
        <v>-8.1000000000000227</v>
      </c>
      <c r="CB9" s="4">
        <f t="shared" si="56"/>
        <v>6.1999999999999886</v>
      </c>
      <c r="CC9" s="4" t="str">
        <f t="shared" si="57"/>
        <v/>
      </c>
      <c r="CD9" s="93">
        <f t="shared" si="58"/>
        <v>42.356666666666669</v>
      </c>
      <c r="CE9" s="93">
        <f t="shared" si="59"/>
        <v>16.811666666666667</v>
      </c>
      <c r="CF9" s="93">
        <f t="shared" si="60"/>
        <v>-16.811666666666667</v>
      </c>
      <c r="CG9" s="93">
        <f t="shared" si="61"/>
        <v>-42.356666666666669</v>
      </c>
      <c r="CH9" s="59">
        <f t="shared" si="62"/>
        <v>3.216666666666665</v>
      </c>
      <c r="CI9" s="58">
        <f t="shared" si="63"/>
        <v>4.7957753370648328</v>
      </c>
      <c r="CJ9" s="15"/>
      <c r="CO9"/>
      <c r="CP9"/>
      <c r="CQ9"/>
      <c r="CR9"/>
      <c r="CS9"/>
      <c r="CT9"/>
      <c r="CU9"/>
    </row>
    <row r="10" spans="1:99" s="2" customFormat="1" ht="24" customHeight="1" x14ac:dyDescent="0.25">
      <c r="A10" s="84"/>
      <c r="B10" s="141"/>
      <c r="C10" s="22"/>
      <c r="D10" s="153"/>
      <c r="E10" s="160"/>
      <c r="F10" s="153"/>
      <c r="G10" s="153"/>
      <c r="H10" s="153"/>
      <c r="I10" s="160"/>
      <c r="J10" s="159"/>
      <c r="K10" s="165"/>
      <c r="L10" s="160"/>
      <c r="M10" s="160"/>
      <c r="N10" s="159"/>
      <c r="O10" s="160"/>
      <c r="P10" s="153"/>
      <c r="Q10" s="153"/>
      <c r="R10" s="153"/>
      <c r="S10" s="153"/>
      <c r="T10" s="153"/>
      <c r="U10" s="153"/>
      <c r="V10" s="160"/>
      <c r="W10" s="153"/>
      <c r="X10" s="153"/>
      <c r="Y10" s="153"/>
      <c r="Z10" s="16" t="str">
        <f t="shared" si="3"/>
        <v/>
      </c>
      <c r="AA10" s="19" t="str">
        <f t="shared" si="4"/>
        <v/>
      </c>
      <c r="AB10" s="17" t="str">
        <f t="shared" si="5"/>
        <v/>
      </c>
      <c r="AC10" s="18" t="str">
        <f t="shared" si="6"/>
        <v/>
      </c>
      <c r="AD10" s="20" t="str">
        <f t="shared" si="7"/>
        <v/>
      </c>
      <c r="AE10" s="17" t="str">
        <f t="shared" si="8"/>
        <v/>
      </c>
      <c r="AF10" s="96" t="e">
        <f t="shared" si="0"/>
        <v>#DIV/0!</v>
      </c>
      <c r="AG10" s="97">
        <f t="shared" si="9"/>
        <v>0</v>
      </c>
      <c r="AH10" s="53" t="str">
        <f t="shared" si="10"/>
        <v/>
      </c>
      <c r="AI10" s="86" t="str">
        <f t="shared" si="11"/>
        <v/>
      </c>
      <c r="AJ10" s="5" t="str">
        <f t="shared" si="12"/>
        <v/>
      </c>
      <c r="AK10" s="5" t="str">
        <f t="shared" si="13"/>
        <v/>
      </c>
      <c r="AL10" s="5" t="str">
        <f t="shared" si="14"/>
        <v/>
      </c>
      <c r="AM10" s="5" t="str">
        <f t="shared" si="15"/>
        <v/>
      </c>
      <c r="AN10" s="5" t="str">
        <f t="shared" si="16"/>
        <v/>
      </c>
      <c r="AO10" s="5" t="str">
        <f t="shared" si="17"/>
        <v/>
      </c>
      <c r="AP10" s="5" t="str">
        <f t="shared" si="18"/>
        <v/>
      </c>
      <c r="AQ10" s="5" t="str">
        <f t="shared" si="19"/>
        <v/>
      </c>
      <c r="AR10" s="5" t="str">
        <f t="shared" si="20"/>
        <v/>
      </c>
      <c r="AS10" s="5" t="str">
        <f t="shared" si="21"/>
        <v/>
      </c>
      <c r="AT10" s="5" t="str">
        <f t="shared" si="22"/>
        <v/>
      </c>
      <c r="AU10" s="5" t="str">
        <f t="shared" si="23"/>
        <v/>
      </c>
      <c r="AV10" s="5" t="str">
        <f t="shared" si="24"/>
        <v/>
      </c>
      <c r="AW10" s="5" t="str">
        <f t="shared" si="25"/>
        <v/>
      </c>
      <c r="AX10" s="5" t="str">
        <f t="shared" si="26"/>
        <v/>
      </c>
      <c r="AY10" s="5" t="str">
        <f t="shared" si="27"/>
        <v/>
      </c>
      <c r="AZ10" s="5" t="str">
        <f t="shared" si="28"/>
        <v/>
      </c>
      <c r="BA10" s="5" t="str">
        <f t="shared" si="29"/>
        <v/>
      </c>
      <c r="BB10" s="5" t="str">
        <f t="shared" si="30"/>
        <v/>
      </c>
      <c r="BC10" s="3" t="str">
        <f t="shared" si="31"/>
        <v/>
      </c>
      <c r="BD10" s="3" t="str">
        <f t="shared" si="32"/>
        <v/>
      </c>
      <c r="BE10" s="3" t="str">
        <f t="shared" si="33"/>
        <v/>
      </c>
      <c r="BF10" s="3" t="str">
        <f t="shared" si="34"/>
        <v/>
      </c>
      <c r="BG10" s="56" t="str">
        <f t="shared" si="35"/>
        <v/>
      </c>
      <c r="BH10" s="56" t="str">
        <f t="shared" si="36"/>
        <v/>
      </c>
      <c r="BI10" s="58" t="str">
        <f t="shared" si="37"/>
        <v/>
      </c>
      <c r="BJ10" s="92" t="str">
        <f t="shared" si="38"/>
        <v/>
      </c>
      <c r="BK10" s="4" t="str">
        <f t="shared" si="39"/>
        <v/>
      </c>
      <c r="BL10" s="4" t="str">
        <f t="shared" si="40"/>
        <v/>
      </c>
      <c r="BM10" s="4" t="str">
        <f t="shared" si="41"/>
        <v/>
      </c>
      <c r="BN10" s="4" t="str">
        <f t="shared" si="42"/>
        <v/>
      </c>
      <c r="BO10" s="4" t="str">
        <f t="shared" si="43"/>
        <v/>
      </c>
      <c r="BP10" s="4" t="str">
        <f t="shared" si="44"/>
        <v/>
      </c>
      <c r="BQ10" s="4" t="str">
        <f t="shared" si="45"/>
        <v/>
      </c>
      <c r="BR10" s="4" t="str">
        <f t="shared" si="46"/>
        <v/>
      </c>
      <c r="BS10" s="4" t="str">
        <f t="shared" si="47"/>
        <v/>
      </c>
      <c r="BT10" s="4" t="str">
        <f t="shared" si="48"/>
        <v/>
      </c>
      <c r="BU10" s="4" t="str">
        <f t="shared" si="49"/>
        <v/>
      </c>
      <c r="BV10" s="4" t="str">
        <f t="shared" si="50"/>
        <v/>
      </c>
      <c r="BW10" s="4" t="str">
        <f t="shared" si="51"/>
        <v/>
      </c>
      <c r="BX10" s="4" t="str">
        <f t="shared" si="52"/>
        <v/>
      </c>
      <c r="BY10" s="4" t="str">
        <f t="shared" si="53"/>
        <v/>
      </c>
      <c r="BZ10" s="4" t="str">
        <f t="shared" si="54"/>
        <v/>
      </c>
      <c r="CA10" s="4" t="str">
        <f t="shared" si="55"/>
        <v/>
      </c>
      <c r="CB10" s="4" t="str">
        <f t="shared" si="56"/>
        <v/>
      </c>
      <c r="CC10" s="4" t="str">
        <f t="shared" si="57"/>
        <v/>
      </c>
      <c r="CD10" s="93" t="str">
        <f t="shared" si="58"/>
        <v/>
      </c>
      <c r="CE10" s="93" t="str">
        <f t="shared" si="59"/>
        <v/>
      </c>
      <c r="CF10" s="93" t="str">
        <f t="shared" si="60"/>
        <v/>
      </c>
      <c r="CG10" s="93" t="str">
        <f t="shared" si="61"/>
        <v/>
      </c>
      <c r="CH10" s="59" t="str">
        <f t="shared" si="62"/>
        <v/>
      </c>
      <c r="CI10" s="58" t="str">
        <f t="shared" si="63"/>
        <v/>
      </c>
      <c r="CJ10" s="15"/>
      <c r="CO10"/>
      <c r="CP10"/>
      <c r="CQ10"/>
      <c r="CR10"/>
      <c r="CS10"/>
      <c r="CT10"/>
      <c r="CU10"/>
    </row>
    <row r="11" spans="1:99" s="2" customFormat="1" ht="24" customHeight="1" x14ac:dyDescent="0.25">
      <c r="A11" s="84"/>
      <c r="B11" s="141"/>
      <c r="C11" s="22"/>
      <c r="D11" s="153"/>
      <c r="E11" s="160"/>
      <c r="F11" s="153"/>
      <c r="G11" s="153"/>
      <c r="H11" s="153"/>
      <c r="I11" s="160"/>
      <c r="J11" s="159"/>
      <c r="K11" s="153"/>
      <c r="L11" s="160"/>
      <c r="M11" s="160"/>
      <c r="N11" s="160"/>
      <c r="O11" s="161"/>
      <c r="P11" s="159"/>
      <c r="Q11" s="165"/>
      <c r="R11" s="153"/>
      <c r="S11" s="153"/>
      <c r="T11" s="153"/>
      <c r="U11" s="153"/>
      <c r="V11" s="160"/>
      <c r="W11" s="153"/>
      <c r="X11" s="153"/>
      <c r="Y11" s="153"/>
      <c r="Z11" s="16" t="str">
        <f t="shared" si="3"/>
        <v/>
      </c>
      <c r="AA11" s="19" t="str">
        <f t="shared" si="4"/>
        <v/>
      </c>
      <c r="AB11" s="17" t="str">
        <f t="shared" si="5"/>
        <v/>
      </c>
      <c r="AC11" s="18" t="str">
        <f t="shared" si="6"/>
        <v/>
      </c>
      <c r="AD11" s="20" t="str">
        <f t="shared" si="7"/>
        <v/>
      </c>
      <c r="AE11" s="17" t="str">
        <f t="shared" si="8"/>
        <v/>
      </c>
      <c r="AF11" s="96" t="e">
        <f t="shared" si="0"/>
        <v>#DIV/0!</v>
      </c>
      <c r="AG11" s="97">
        <f t="shared" si="9"/>
        <v>0</v>
      </c>
      <c r="AH11" s="53" t="str">
        <f t="shared" si="10"/>
        <v/>
      </c>
      <c r="AI11" s="86" t="str">
        <f t="shared" si="11"/>
        <v/>
      </c>
      <c r="AJ11" s="5" t="str">
        <f t="shared" si="12"/>
        <v/>
      </c>
      <c r="AK11" s="5" t="str">
        <f t="shared" si="13"/>
        <v/>
      </c>
      <c r="AL11" s="5" t="str">
        <f t="shared" si="14"/>
        <v/>
      </c>
      <c r="AM11" s="5" t="str">
        <f t="shared" si="15"/>
        <v/>
      </c>
      <c r="AN11" s="5" t="str">
        <f t="shared" si="16"/>
        <v/>
      </c>
      <c r="AO11" s="5" t="str">
        <f t="shared" si="17"/>
        <v/>
      </c>
      <c r="AP11" s="5" t="str">
        <f t="shared" si="18"/>
        <v/>
      </c>
      <c r="AQ11" s="5" t="str">
        <f t="shared" si="19"/>
        <v/>
      </c>
      <c r="AR11" s="5" t="str">
        <f t="shared" si="20"/>
        <v/>
      </c>
      <c r="AS11" s="5" t="str">
        <f t="shared" si="21"/>
        <v/>
      </c>
      <c r="AT11" s="5" t="str">
        <f t="shared" si="22"/>
        <v/>
      </c>
      <c r="AU11" s="5" t="str">
        <f t="shared" si="23"/>
        <v/>
      </c>
      <c r="AV11" s="5" t="str">
        <f t="shared" si="24"/>
        <v/>
      </c>
      <c r="AW11" s="5" t="str">
        <f t="shared" si="25"/>
        <v/>
      </c>
      <c r="AX11" s="5" t="str">
        <f t="shared" si="26"/>
        <v/>
      </c>
      <c r="AY11" s="5" t="str">
        <f t="shared" si="27"/>
        <v/>
      </c>
      <c r="AZ11" s="5" t="str">
        <f t="shared" si="28"/>
        <v/>
      </c>
      <c r="BA11" s="5" t="str">
        <f t="shared" si="29"/>
        <v/>
      </c>
      <c r="BB11" s="5" t="str">
        <f t="shared" si="30"/>
        <v/>
      </c>
      <c r="BC11" s="3" t="str">
        <f t="shared" si="31"/>
        <v/>
      </c>
      <c r="BD11" s="3" t="str">
        <f t="shared" si="32"/>
        <v/>
      </c>
      <c r="BE11" s="3" t="str">
        <f t="shared" si="33"/>
        <v/>
      </c>
      <c r="BF11" s="3" t="str">
        <f t="shared" si="34"/>
        <v/>
      </c>
      <c r="BG11" s="56" t="str">
        <f t="shared" si="35"/>
        <v/>
      </c>
      <c r="BH11" s="56" t="str">
        <f t="shared" si="36"/>
        <v/>
      </c>
      <c r="BI11" s="58" t="str">
        <f t="shared" si="37"/>
        <v/>
      </c>
      <c r="BJ11" s="92" t="str">
        <f t="shared" si="38"/>
        <v/>
      </c>
      <c r="BK11" s="4" t="str">
        <f t="shared" si="39"/>
        <v/>
      </c>
      <c r="BL11" s="4" t="str">
        <f t="shared" si="40"/>
        <v/>
      </c>
      <c r="BM11" s="4" t="str">
        <f t="shared" si="41"/>
        <v/>
      </c>
      <c r="BN11" s="4" t="str">
        <f t="shared" si="42"/>
        <v/>
      </c>
      <c r="BO11" s="4" t="str">
        <f t="shared" si="43"/>
        <v/>
      </c>
      <c r="BP11" s="4" t="str">
        <f t="shared" si="44"/>
        <v/>
      </c>
      <c r="BQ11" s="4" t="str">
        <f t="shared" si="45"/>
        <v/>
      </c>
      <c r="BR11" s="4" t="str">
        <f t="shared" si="46"/>
        <v/>
      </c>
      <c r="BS11" s="4" t="str">
        <f t="shared" si="47"/>
        <v/>
      </c>
      <c r="BT11" s="4" t="str">
        <f t="shared" si="48"/>
        <v/>
      </c>
      <c r="BU11" s="4" t="str">
        <f t="shared" si="49"/>
        <v/>
      </c>
      <c r="BV11" s="4" t="str">
        <f t="shared" si="50"/>
        <v/>
      </c>
      <c r="BW11" s="4" t="str">
        <f t="shared" si="51"/>
        <v/>
      </c>
      <c r="BX11" s="4" t="str">
        <f t="shared" si="52"/>
        <v/>
      </c>
      <c r="BY11" s="4" t="str">
        <f t="shared" si="53"/>
        <v/>
      </c>
      <c r="BZ11" s="4" t="str">
        <f t="shared" si="54"/>
        <v/>
      </c>
      <c r="CA11" s="4" t="str">
        <f t="shared" si="55"/>
        <v/>
      </c>
      <c r="CB11" s="4" t="str">
        <f t="shared" si="56"/>
        <v/>
      </c>
      <c r="CC11" s="4" t="str">
        <f t="shared" si="57"/>
        <v/>
      </c>
      <c r="CD11" s="93" t="str">
        <f t="shared" si="58"/>
        <v/>
      </c>
      <c r="CE11" s="93" t="str">
        <f t="shared" si="59"/>
        <v/>
      </c>
      <c r="CF11" s="93" t="str">
        <f t="shared" si="60"/>
        <v/>
      </c>
      <c r="CG11" s="93" t="str">
        <f t="shared" si="61"/>
        <v/>
      </c>
      <c r="CH11" s="59" t="str">
        <f t="shared" si="62"/>
        <v/>
      </c>
      <c r="CI11" s="58" t="str">
        <f t="shared" si="63"/>
        <v/>
      </c>
      <c r="CJ11" s="15"/>
      <c r="CO11"/>
      <c r="CP11"/>
      <c r="CQ11"/>
      <c r="CR11"/>
      <c r="CS11"/>
      <c r="CT11"/>
      <c r="CU11"/>
    </row>
    <row r="12" spans="1:99" s="2" customFormat="1" ht="24" customHeight="1" x14ac:dyDescent="0.25">
      <c r="A12" s="84"/>
      <c r="B12" s="141"/>
      <c r="C12" s="6"/>
      <c r="D12" s="154"/>
      <c r="E12" s="160"/>
      <c r="F12" s="154"/>
      <c r="G12" s="154"/>
      <c r="H12" s="153"/>
      <c r="I12" s="161"/>
      <c r="J12" s="154"/>
      <c r="K12" s="153"/>
      <c r="L12" s="160"/>
      <c r="M12" s="160"/>
      <c r="N12" s="160"/>
      <c r="O12" s="160"/>
      <c r="P12" s="153"/>
      <c r="Q12" s="165"/>
      <c r="R12" s="153"/>
      <c r="S12" s="153"/>
      <c r="T12" s="153"/>
      <c r="U12" s="153"/>
      <c r="V12" s="153"/>
      <c r="W12" s="153"/>
      <c r="X12" s="153"/>
      <c r="Y12" s="153"/>
      <c r="Z12" s="16" t="str">
        <f t="shared" si="3"/>
        <v/>
      </c>
      <c r="AA12" s="19" t="str">
        <f t="shared" si="4"/>
        <v/>
      </c>
      <c r="AB12" s="17" t="str">
        <f t="shared" si="5"/>
        <v/>
      </c>
      <c r="AC12" s="18" t="str">
        <f t="shared" si="6"/>
        <v/>
      </c>
      <c r="AD12" s="20" t="str">
        <f t="shared" si="7"/>
        <v/>
      </c>
      <c r="AE12" s="17" t="str">
        <f t="shared" si="8"/>
        <v/>
      </c>
      <c r="AF12" s="96" t="e">
        <f t="shared" si="0"/>
        <v>#DIV/0!</v>
      </c>
      <c r="AG12" s="97">
        <f t="shared" si="9"/>
        <v>0</v>
      </c>
      <c r="AH12" s="53" t="str">
        <f t="shared" si="10"/>
        <v/>
      </c>
      <c r="AI12" s="86" t="str">
        <f t="shared" si="11"/>
        <v/>
      </c>
      <c r="AJ12" s="5" t="str">
        <f t="shared" si="12"/>
        <v/>
      </c>
      <c r="AK12" s="5" t="str">
        <f t="shared" si="13"/>
        <v/>
      </c>
      <c r="AL12" s="5" t="str">
        <f t="shared" si="14"/>
        <v/>
      </c>
      <c r="AM12" s="5" t="str">
        <f t="shared" si="15"/>
        <v/>
      </c>
      <c r="AN12" s="5" t="str">
        <f t="shared" si="16"/>
        <v/>
      </c>
      <c r="AO12" s="5" t="str">
        <f t="shared" si="17"/>
        <v/>
      </c>
      <c r="AP12" s="5" t="str">
        <f t="shared" si="18"/>
        <v/>
      </c>
      <c r="AQ12" s="5" t="str">
        <f t="shared" si="19"/>
        <v/>
      </c>
      <c r="AR12" s="5" t="str">
        <f t="shared" si="20"/>
        <v/>
      </c>
      <c r="AS12" s="5" t="str">
        <f t="shared" si="21"/>
        <v/>
      </c>
      <c r="AT12" s="5" t="str">
        <f t="shared" si="22"/>
        <v/>
      </c>
      <c r="AU12" s="5" t="str">
        <f t="shared" si="23"/>
        <v/>
      </c>
      <c r="AV12" s="5" t="str">
        <f t="shared" si="24"/>
        <v/>
      </c>
      <c r="AW12" s="5" t="str">
        <f t="shared" si="25"/>
        <v/>
      </c>
      <c r="AX12" s="5" t="str">
        <f t="shared" si="26"/>
        <v/>
      </c>
      <c r="AY12" s="5" t="str">
        <f t="shared" si="27"/>
        <v/>
      </c>
      <c r="AZ12" s="5" t="str">
        <f t="shared" si="28"/>
        <v/>
      </c>
      <c r="BA12" s="5" t="str">
        <f t="shared" si="29"/>
        <v/>
      </c>
      <c r="BB12" s="5" t="str">
        <f t="shared" si="30"/>
        <v/>
      </c>
      <c r="BC12" s="3" t="str">
        <f t="shared" si="31"/>
        <v/>
      </c>
      <c r="BD12" s="3" t="str">
        <f t="shared" si="32"/>
        <v/>
      </c>
      <c r="BE12" s="3" t="str">
        <f t="shared" si="33"/>
        <v/>
      </c>
      <c r="BF12" s="3" t="str">
        <f t="shared" si="34"/>
        <v/>
      </c>
      <c r="BG12" s="55" t="str">
        <f t="shared" si="35"/>
        <v/>
      </c>
      <c r="BH12" s="56" t="str">
        <f t="shared" si="36"/>
        <v/>
      </c>
      <c r="BI12" s="57" t="str">
        <f t="shared" si="37"/>
        <v/>
      </c>
      <c r="BJ12" s="92" t="str">
        <f t="shared" si="38"/>
        <v/>
      </c>
      <c r="BK12" s="4" t="str">
        <f t="shared" si="39"/>
        <v/>
      </c>
      <c r="BL12" s="4" t="str">
        <f t="shared" si="40"/>
        <v/>
      </c>
      <c r="BM12" s="4" t="str">
        <f t="shared" si="41"/>
        <v/>
      </c>
      <c r="BN12" s="4" t="str">
        <f t="shared" si="42"/>
        <v/>
      </c>
      <c r="BO12" s="4" t="str">
        <f t="shared" si="43"/>
        <v/>
      </c>
      <c r="BP12" s="4" t="str">
        <f t="shared" si="44"/>
        <v/>
      </c>
      <c r="BQ12" s="4" t="str">
        <f t="shared" si="45"/>
        <v/>
      </c>
      <c r="BR12" s="4" t="str">
        <f t="shared" si="46"/>
        <v/>
      </c>
      <c r="BS12" s="4" t="str">
        <f t="shared" si="47"/>
        <v/>
      </c>
      <c r="BT12" s="4" t="str">
        <f t="shared" si="48"/>
        <v/>
      </c>
      <c r="BU12" s="4" t="str">
        <f t="shared" si="49"/>
        <v/>
      </c>
      <c r="BV12" s="4" t="str">
        <f t="shared" si="50"/>
        <v/>
      </c>
      <c r="BW12" s="4" t="str">
        <f t="shared" si="51"/>
        <v/>
      </c>
      <c r="BX12" s="4" t="str">
        <f t="shared" si="52"/>
        <v/>
      </c>
      <c r="BY12" s="4" t="str">
        <f t="shared" si="53"/>
        <v/>
      </c>
      <c r="BZ12" s="4" t="str">
        <f t="shared" si="54"/>
        <v/>
      </c>
      <c r="CA12" s="4" t="str">
        <f t="shared" si="55"/>
        <v/>
      </c>
      <c r="CB12" s="4" t="str">
        <f t="shared" si="56"/>
        <v/>
      </c>
      <c r="CC12" s="4" t="str">
        <f t="shared" si="57"/>
        <v/>
      </c>
      <c r="CD12" s="93" t="str">
        <f t="shared" si="58"/>
        <v/>
      </c>
      <c r="CE12" s="93" t="str">
        <f t="shared" si="59"/>
        <v/>
      </c>
      <c r="CF12" s="93" t="str">
        <f t="shared" si="60"/>
        <v/>
      </c>
      <c r="CG12" s="93" t="str">
        <f t="shared" si="61"/>
        <v/>
      </c>
      <c r="CH12" s="59" t="str">
        <f t="shared" si="62"/>
        <v/>
      </c>
      <c r="CI12" s="58" t="str">
        <f t="shared" si="63"/>
        <v/>
      </c>
      <c r="CJ12" s="15"/>
      <c r="CO12"/>
      <c r="CP12"/>
      <c r="CQ12"/>
      <c r="CR12"/>
      <c r="CS12"/>
      <c r="CT12"/>
      <c r="CU12"/>
    </row>
    <row r="13" spans="1:99" s="2" customFormat="1" ht="24" customHeight="1" x14ac:dyDescent="0.25">
      <c r="A13" s="84"/>
      <c r="B13" s="141"/>
      <c r="C13" s="22"/>
      <c r="D13" s="160"/>
      <c r="E13" s="160"/>
      <c r="F13" s="154"/>
      <c r="G13" s="154"/>
      <c r="H13" s="153"/>
      <c r="I13" s="154"/>
      <c r="J13" s="154"/>
      <c r="K13" s="153"/>
      <c r="L13" s="160"/>
      <c r="M13" s="154"/>
      <c r="N13" s="153"/>
      <c r="O13" s="153"/>
      <c r="P13" s="153"/>
      <c r="Q13" s="153"/>
      <c r="R13" s="153"/>
      <c r="S13" s="153"/>
      <c r="T13" s="153"/>
      <c r="U13" s="153"/>
      <c r="V13" s="153"/>
      <c r="W13" s="154"/>
      <c r="X13" s="154"/>
      <c r="Y13" s="153"/>
      <c r="Z13" s="16" t="str">
        <f t="shared" si="3"/>
        <v/>
      </c>
      <c r="AA13" s="19" t="str">
        <f t="shared" si="4"/>
        <v/>
      </c>
      <c r="AB13" s="17" t="str">
        <f t="shared" si="5"/>
        <v/>
      </c>
      <c r="AC13" s="18" t="str">
        <f t="shared" si="6"/>
        <v/>
      </c>
      <c r="AD13" s="20" t="str">
        <f t="shared" si="7"/>
        <v/>
      </c>
      <c r="AE13" s="17" t="str">
        <f t="shared" si="8"/>
        <v/>
      </c>
      <c r="AF13" s="96" t="e">
        <f t="shared" si="0"/>
        <v>#DIV/0!</v>
      </c>
      <c r="AG13" s="97">
        <f t="shared" si="9"/>
        <v>0</v>
      </c>
      <c r="AH13" s="53" t="str">
        <f t="shared" si="10"/>
        <v/>
      </c>
      <c r="AI13" s="86" t="str">
        <f t="shared" si="11"/>
        <v/>
      </c>
      <c r="AJ13" s="5" t="str">
        <f t="shared" si="12"/>
        <v/>
      </c>
      <c r="AK13" s="5" t="str">
        <f t="shared" si="13"/>
        <v/>
      </c>
      <c r="AL13" s="5" t="str">
        <f t="shared" si="14"/>
        <v/>
      </c>
      <c r="AM13" s="5" t="str">
        <f t="shared" si="15"/>
        <v/>
      </c>
      <c r="AN13" s="5" t="str">
        <f t="shared" si="16"/>
        <v/>
      </c>
      <c r="AO13" s="5" t="str">
        <f t="shared" si="17"/>
        <v/>
      </c>
      <c r="AP13" s="5" t="str">
        <f t="shared" si="18"/>
        <v/>
      </c>
      <c r="AQ13" s="5" t="str">
        <f t="shared" si="19"/>
        <v/>
      </c>
      <c r="AR13" s="5" t="str">
        <f t="shared" si="20"/>
        <v/>
      </c>
      <c r="AS13" s="5" t="str">
        <f t="shared" si="21"/>
        <v/>
      </c>
      <c r="AT13" s="5" t="str">
        <f t="shared" si="22"/>
        <v/>
      </c>
      <c r="AU13" s="5" t="str">
        <f t="shared" si="23"/>
        <v/>
      </c>
      <c r="AV13" s="5" t="str">
        <f t="shared" si="24"/>
        <v/>
      </c>
      <c r="AW13" s="5" t="str">
        <f t="shared" si="25"/>
        <v/>
      </c>
      <c r="AX13" s="5" t="str">
        <f t="shared" si="26"/>
        <v/>
      </c>
      <c r="AY13" s="5" t="str">
        <f t="shared" si="27"/>
        <v/>
      </c>
      <c r="AZ13" s="5" t="str">
        <f t="shared" si="28"/>
        <v/>
      </c>
      <c r="BA13" s="5" t="str">
        <f t="shared" si="29"/>
        <v/>
      </c>
      <c r="BB13" s="5" t="str">
        <f t="shared" si="30"/>
        <v/>
      </c>
      <c r="BC13" s="3" t="str">
        <f t="shared" si="31"/>
        <v/>
      </c>
      <c r="BD13" s="3" t="str">
        <f t="shared" si="32"/>
        <v/>
      </c>
      <c r="BE13" s="3" t="str">
        <f t="shared" si="33"/>
        <v/>
      </c>
      <c r="BF13" s="3" t="str">
        <f t="shared" si="34"/>
        <v/>
      </c>
      <c r="BG13" s="55" t="str">
        <f t="shared" si="35"/>
        <v/>
      </c>
      <c r="BH13" s="56" t="str">
        <f t="shared" si="36"/>
        <v/>
      </c>
      <c r="BI13" s="57" t="str">
        <f t="shared" si="37"/>
        <v/>
      </c>
      <c r="BJ13" s="92" t="str">
        <f t="shared" si="38"/>
        <v/>
      </c>
      <c r="BK13" s="4" t="str">
        <f t="shared" si="39"/>
        <v/>
      </c>
      <c r="BL13" s="4" t="str">
        <f t="shared" si="40"/>
        <v/>
      </c>
      <c r="BM13" s="4" t="str">
        <f t="shared" si="41"/>
        <v/>
      </c>
      <c r="BN13" s="4" t="str">
        <f t="shared" si="42"/>
        <v/>
      </c>
      <c r="BO13" s="4" t="str">
        <f t="shared" si="43"/>
        <v/>
      </c>
      <c r="BP13" s="4" t="str">
        <f t="shared" si="44"/>
        <v/>
      </c>
      <c r="BQ13" s="4" t="str">
        <f t="shared" si="45"/>
        <v/>
      </c>
      <c r="BR13" s="4" t="str">
        <f t="shared" si="46"/>
        <v/>
      </c>
      <c r="BS13" s="4" t="str">
        <f t="shared" si="47"/>
        <v/>
      </c>
      <c r="BT13" s="4" t="str">
        <f t="shared" si="48"/>
        <v/>
      </c>
      <c r="BU13" s="4" t="str">
        <f t="shared" si="49"/>
        <v/>
      </c>
      <c r="BV13" s="4" t="str">
        <f t="shared" si="50"/>
        <v/>
      </c>
      <c r="BW13" s="4" t="str">
        <f t="shared" si="51"/>
        <v/>
      </c>
      <c r="BX13" s="4" t="str">
        <f t="shared" si="52"/>
        <v/>
      </c>
      <c r="BY13" s="4" t="str">
        <f t="shared" si="53"/>
        <v/>
      </c>
      <c r="BZ13" s="4" t="str">
        <f t="shared" si="54"/>
        <v/>
      </c>
      <c r="CA13" s="4" t="str">
        <f t="shared" si="55"/>
        <v/>
      </c>
      <c r="CB13" s="4" t="str">
        <f t="shared" si="56"/>
        <v/>
      </c>
      <c r="CC13" s="4" t="str">
        <f t="shared" si="57"/>
        <v/>
      </c>
      <c r="CD13" s="93" t="str">
        <f t="shared" si="58"/>
        <v/>
      </c>
      <c r="CE13" s="93" t="str">
        <f t="shared" si="59"/>
        <v/>
      </c>
      <c r="CF13" s="93" t="str">
        <f t="shared" si="60"/>
        <v/>
      </c>
      <c r="CG13" s="93" t="str">
        <f t="shared" si="61"/>
        <v/>
      </c>
      <c r="CH13" s="59" t="str">
        <f t="shared" si="62"/>
        <v/>
      </c>
      <c r="CI13" s="58" t="str">
        <f t="shared" si="63"/>
        <v/>
      </c>
      <c r="CJ13" s="15"/>
      <c r="CO13"/>
      <c r="CP13"/>
      <c r="CQ13"/>
      <c r="CR13"/>
      <c r="CS13"/>
      <c r="CT13"/>
      <c r="CU13"/>
    </row>
    <row r="14" spans="1:99" s="2" customFormat="1" ht="24" customHeight="1" x14ac:dyDescent="0.25">
      <c r="A14" s="84"/>
      <c r="B14" s="141"/>
      <c r="C14" s="51"/>
      <c r="D14" s="160"/>
      <c r="E14" s="154"/>
      <c r="F14" s="154"/>
      <c r="G14" s="154"/>
      <c r="H14" s="153"/>
      <c r="I14" s="154"/>
      <c r="J14" s="154"/>
      <c r="K14" s="154"/>
      <c r="L14" s="154"/>
      <c r="M14" s="154"/>
      <c r="N14" s="154"/>
      <c r="O14" s="153"/>
      <c r="P14" s="153"/>
      <c r="Q14" s="153"/>
      <c r="R14" s="153"/>
      <c r="S14" s="154"/>
      <c r="T14" s="154"/>
      <c r="U14" s="153"/>
      <c r="V14" s="153"/>
      <c r="W14" s="154"/>
      <c r="X14" s="154"/>
      <c r="Y14" s="154"/>
      <c r="Z14" s="16" t="str">
        <f t="shared" si="3"/>
        <v/>
      </c>
      <c r="AA14" s="19" t="str">
        <f t="shared" si="4"/>
        <v/>
      </c>
      <c r="AB14" s="17" t="str">
        <f t="shared" si="5"/>
        <v/>
      </c>
      <c r="AC14" s="18" t="str">
        <f t="shared" si="6"/>
        <v/>
      </c>
      <c r="AD14" s="20" t="str">
        <f t="shared" si="7"/>
        <v/>
      </c>
      <c r="AE14" s="17" t="str">
        <f t="shared" si="8"/>
        <v/>
      </c>
      <c r="AF14" s="96" t="e">
        <f t="shared" si="0"/>
        <v>#DIV/0!</v>
      </c>
      <c r="AG14" s="97">
        <f t="shared" si="9"/>
        <v>0</v>
      </c>
      <c r="AH14" s="53" t="str">
        <f t="shared" si="10"/>
        <v/>
      </c>
      <c r="AI14" s="86" t="str">
        <f t="shared" si="11"/>
        <v/>
      </c>
      <c r="AJ14" s="5" t="str">
        <f t="shared" si="12"/>
        <v/>
      </c>
      <c r="AK14" s="5" t="str">
        <f t="shared" si="13"/>
        <v/>
      </c>
      <c r="AL14" s="5" t="str">
        <f t="shared" si="14"/>
        <v/>
      </c>
      <c r="AM14" s="5" t="str">
        <f t="shared" si="15"/>
        <v/>
      </c>
      <c r="AN14" s="5" t="str">
        <f t="shared" si="16"/>
        <v/>
      </c>
      <c r="AO14" s="5" t="str">
        <f t="shared" si="17"/>
        <v/>
      </c>
      <c r="AP14" s="5" t="str">
        <f t="shared" si="18"/>
        <v/>
      </c>
      <c r="AQ14" s="5" t="str">
        <f t="shared" si="19"/>
        <v/>
      </c>
      <c r="AR14" s="5" t="str">
        <f t="shared" si="20"/>
        <v/>
      </c>
      <c r="AS14" s="5" t="str">
        <f t="shared" si="21"/>
        <v/>
      </c>
      <c r="AT14" s="5" t="str">
        <f t="shared" si="22"/>
        <v/>
      </c>
      <c r="AU14" s="5" t="str">
        <f t="shared" si="23"/>
        <v/>
      </c>
      <c r="AV14" s="5" t="str">
        <f t="shared" si="24"/>
        <v/>
      </c>
      <c r="AW14" s="5" t="str">
        <f t="shared" si="25"/>
        <v/>
      </c>
      <c r="AX14" s="5" t="str">
        <f t="shared" si="26"/>
        <v/>
      </c>
      <c r="AY14" s="5" t="str">
        <f t="shared" si="27"/>
        <v/>
      </c>
      <c r="AZ14" s="5" t="str">
        <f t="shared" si="28"/>
        <v/>
      </c>
      <c r="BA14" s="5" t="str">
        <f t="shared" si="29"/>
        <v/>
      </c>
      <c r="BB14" s="5" t="str">
        <f t="shared" si="30"/>
        <v/>
      </c>
      <c r="BC14" s="3" t="str">
        <f t="shared" si="31"/>
        <v/>
      </c>
      <c r="BD14" s="3" t="str">
        <f t="shared" si="32"/>
        <v/>
      </c>
      <c r="BE14" s="3" t="str">
        <f t="shared" si="33"/>
        <v/>
      </c>
      <c r="BF14" s="3" t="str">
        <f t="shared" si="34"/>
        <v/>
      </c>
      <c r="BG14" s="55" t="str">
        <f t="shared" si="35"/>
        <v/>
      </c>
      <c r="BH14" s="56" t="str">
        <f t="shared" si="36"/>
        <v/>
      </c>
      <c r="BI14" s="57" t="str">
        <f t="shared" si="37"/>
        <v/>
      </c>
      <c r="BJ14" s="92" t="str">
        <f t="shared" si="38"/>
        <v/>
      </c>
      <c r="BK14" s="4" t="str">
        <f t="shared" si="39"/>
        <v/>
      </c>
      <c r="BL14" s="4" t="str">
        <f t="shared" si="40"/>
        <v/>
      </c>
      <c r="BM14" s="4" t="str">
        <f t="shared" si="41"/>
        <v/>
      </c>
      <c r="BN14" s="4" t="str">
        <f t="shared" si="42"/>
        <v/>
      </c>
      <c r="BO14" s="4" t="str">
        <f t="shared" si="43"/>
        <v/>
      </c>
      <c r="BP14" s="4" t="str">
        <f t="shared" si="44"/>
        <v/>
      </c>
      <c r="BQ14" s="4" t="str">
        <f t="shared" si="45"/>
        <v/>
      </c>
      <c r="BR14" s="4" t="str">
        <f t="shared" si="46"/>
        <v/>
      </c>
      <c r="BS14" s="4" t="str">
        <f t="shared" si="47"/>
        <v/>
      </c>
      <c r="BT14" s="4" t="str">
        <f t="shared" si="48"/>
        <v/>
      </c>
      <c r="BU14" s="4" t="str">
        <f t="shared" si="49"/>
        <v/>
      </c>
      <c r="BV14" s="4" t="str">
        <f t="shared" si="50"/>
        <v/>
      </c>
      <c r="BW14" s="4" t="str">
        <f t="shared" si="51"/>
        <v/>
      </c>
      <c r="BX14" s="4" t="str">
        <f t="shared" si="52"/>
        <v/>
      </c>
      <c r="BY14" s="4" t="str">
        <f t="shared" si="53"/>
        <v/>
      </c>
      <c r="BZ14" s="4" t="str">
        <f t="shared" si="54"/>
        <v/>
      </c>
      <c r="CA14" s="4" t="str">
        <f t="shared" si="55"/>
        <v/>
      </c>
      <c r="CB14" s="4" t="str">
        <f t="shared" si="56"/>
        <v/>
      </c>
      <c r="CC14" s="4" t="str">
        <f t="shared" si="57"/>
        <v/>
      </c>
      <c r="CD14" s="93" t="str">
        <f t="shared" si="58"/>
        <v/>
      </c>
      <c r="CE14" s="93" t="str">
        <f t="shared" si="59"/>
        <v/>
      </c>
      <c r="CF14" s="93" t="str">
        <f t="shared" si="60"/>
        <v/>
      </c>
      <c r="CG14" s="93" t="str">
        <f t="shared" si="61"/>
        <v/>
      </c>
      <c r="CH14" s="59" t="str">
        <f t="shared" si="62"/>
        <v/>
      </c>
      <c r="CI14" s="58" t="str">
        <f t="shared" si="63"/>
        <v/>
      </c>
      <c r="CJ14" s="15"/>
      <c r="CO14"/>
      <c r="CP14"/>
      <c r="CQ14"/>
      <c r="CR14"/>
      <c r="CS14"/>
      <c r="CT14"/>
      <c r="CU14"/>
    </row>
    <row r="15" spans="1:99" s="2" customFormat="1" ht="7.5" customHeight="1" x14ac:dyDescent="0.25">
      <c r="A15" s="36"/>
      <c r="B15" s="37"/>
      <c r="C15" s="37"/>
      <c r="D15" s="38"/>
      <c r="E15" s="38"/>
      <c r="F15" s="38"/>
      <c r="G15" s="38"/>
      <c r="H15" s="38"/>
      <c r="I15" s="38"/>
      <c r="J15" s="38"/>
      <c r="K15" s="38"/>
      <c r="L15" s="38"/>
      <c r="M15" s="38"/>
      <c r="N15" s="38"/>
      <c r="O15" s="38"/>
      <c r="P15" s="38"/>
      <c r="Q15" s="38"/>
      <c r="R15" s="38"/>
      <c r="S15" s="38"/>
      <c r="T15" s="38"/>
      <c r="U15" s="38"/>
      <c r="V15" s="38"/>
      <c r="W15" s="38"/>
      <c r="X15" s="38"/>
      <c r="Y15" s="38"/>
      <c r="Z15" s="39"/>
      <c r="AA15" s="40"/>
      <c r="AB15" s="41"/>
      <c r="AC15" s="42"/>
      <c r="AD15" s="43"/>
      <c r="AE15" s="41"/>
      <c r="AF15" s="44"/>
      <c r="AG15" s="45"/>
      <c r="AH15" s="45"/>
      <c r="AI15" s="87"/>
      <c r="AJ15" s="87"/>
      <c r="AK15" s="87"/>
      <c r="AL15" s="87"/>
      <c r="AM15" s="87"/>
      <c r="AN15" s="87"/>
      <c r="AO15" s="87"/>
      <c r="AP15" s="87"/>
      <c r="AQ15" s="87"/>
      <c r="AR15" s="87"/>
      <c r="AS15" s="87"/>
      <c r="AT15" s="87"/>
      <c r="AU15" s="87"/>
      <c r="AV15" s="87"/>
      <c r="AW15" s="87"/>
      <c r="AX15" s="87"/>
      <c r="AY15" s="87"/>
      <c r="AZ15" s="87" t="str">
        <f t="shared" ref="AZ15:AZ38" si="64">IF(V15*V$4=0,"",V15/V$4-1)</f>
        <v/>
      </c>
      <c r="BA15" s="87" t="str">
        <f t="shared" ref="BA15:BA38" si="65">IF(W15*W$4=0,"",W15/W$4-1)</f>
        <v/>
      </c>
      <c r="BB15" s="87" t="str">
        <f t="shared" ref="BB15:BB38" si="66">IF(Y15*Y$4=0,"",Y15/Y$4-1)</f>
        <v/>
      </c>
      <c r="BC15" s="87"/>
      <c r="BD15" s="87"/>
      <c r="BE15" s="87"/>
      <c r="BF15" s="87"/>
      <c r="BG15" s="87"/>
      <c r="BH15" s="87"/>
      <c r="BI15" s="87"/>
      <c r="BJ15" s="88" t="str">
        <f t="shared" ref="BJ15:BJ29" si="67">IF(D15*D$4=0,"",D15-D$4)</f>
        <v/>
      </c>
      <c r="BK15" s="88" t="str">
        <f t="shared" ref="BK15:BK29" si="68">IF(E15*E$4=0,"",E15-E$4)</f>
        <v/>
      </c>
      <c r="BL15" s="88" t="str">
        <f t="shared" ref="BL15:BL29" si="69">IF(F15*F$4=0,"",F15-F$4)</f>
        <v/>
      </c>
      <c r="BM15" s="88" t="str">
        <f t="shared" ref="BM15:BM29" si="70">IF(G15*G$4=0,"",G15-G$4)</f>
        <v/>
      </c>
      <c r="BN15" s="88" t="str">
        <f t="shared" ref="BN15:BN29" si="71">IF(H15*H$4=0,"",H15-H$4)</f>
        <v/>
      </c>
      <c r="BO15" s="88" t="str">
        <f t="shared" ref="BO15:BO29" si="72">IF(I15*I$4=0,"",I15-I$4)</f>
        <v/>
      </c>
      <c r="BP15" s="88" t="str">
        <f t="shared" ref="BP15:BP29" si="73">IF(J15*J$4=0,"",J15-J$4)</f>
        <v/>
      </c>
      <c r="BQ15" s="88" t="str">
        <f t="shared" ref="BQ15:BQ29" si="74">IF(K15*K$4=0,"",K15-K$4)</f>
        <v/>
      </c>
      <c r="BR15" s="88" t="str">
        <f t="shared" ref="BR15:BR29" si="75">IF(L15*L$4=0,"",L15-L$4)</f>
        <v/>
      </c>
      <c r="BS15" s="88" t="str">
        <f t="shared" ref="BS15:BS29" si="76">IF(M15*M$4=0,"",M15-M$4)</f>
        <v/>
      </c>
      <c r="BT15" s="88" t="str">
        <f t="shared" ref="BT15:BT29" si="77">IF(N15*N$4=0,"",N15-N$4)</f>
        <v/>
      </c>
      <c r="BU15" s="88" t="str">
        <f t="shared" ref="BU15:BU29" si="78">IF(O15*O$4=0,"",O15-O$4)</f>
        <v/>
      </c>
      <c r="BV15" s="88" t="str">
        <f t="shared" ref="BV15:BV29" si="79">IF(P15*P$4=0,"",P15-P$4)</f>
        <v/>
      </c>
      <c r="BW15" s="88" t="str">
        <f t="shared" ref="BW15:BW29" si="80">IF(Q15*Q$4=0,"",Q15-Q$4)</f>
        <v/>
      </c>
      <c r="BX15" s="88" t="str">
        <f t="shared" ref="BX15:BX29" si="81">IF(R15*R$4=0,"",R15-R$4)</f>
        <v/>
      </c>
      <c r="BY15" s="88" t="str">
        <f t="shared" ref="BY15:BY29" si="82">IF(S15*S$4=0,"",S15-S$4)</f>
        <v/>
      </c>
      <c r="BZ15" s="88" t="str">
        <f t="shared" ref="BZ15:BZ38" si="83">IF(U15*U$4=0,"",U15-U$4)</f>
        <v/>
      </c>
      <c r="CA15" s="88" t="str">
        <f t="shared" ref="CA15:CA38" si="84">IF(V15*V$4=0,"",V15-V$4)</f>
        <v/>
      </c>
      <c r="CB15" s="88" t="str">
        <f t="shared" ref="CB15:CB38" si="85">IF(W15*W$4=0,"",W15-W$4)</f>
        <v/>
      </c>
      <c r="CC15" s="88" t="str">
        <f t="shared" ref="CC15:CC38" si="86">IF(Y15*Y$4=0,"",Y15-Y$4)</f>
        <v/>
      </c>
      <c r="CD15" s="47"/>
      <c r="CE15" s="46"/>
      <c r="CF15" s="46"/>
      <c r="CG15" s="46"/>
      <c r="CH15" s="87"/>
      <c r="CI15" s="87"/>
      <c r="CJ15" s="15"/>
      <c r="CO15"/>
      <c r="CP15"/>
      <c r="CQ15"/>
      <c r="CR15"/>
      <c r="CS15"/>
      <c r="CT15"/>
      <c r="CU15"/>
    </row>
    <row r="16" spans="1:99" s="2" customFormat="1" ht="24" customHeight="1" x14ac:dyDescent="0.25">
      <c r="C16" s="30"/>
      <c r="D16" s="52"/>
      <c r="E16" s="52"/>
      <c r="F16" s="52"/>
      <c r="G16" s="52"/>
      <c r="H16" s="52"/>
      <c r="I16" s="52"/>
      <c r="J16" s="52"/>
      <c r="K16" s="52"/>
      <c r="L16" s="52"/>
      <c r="M16" s="52"/>
      <c r="N16" s="52"/>
      <c r="O16" s="52"/>
      <c r="P16" s="52"/>
      <c r="Q16" s="52"/>
      <c r="R16" s="52"/>
      <c r="S16" s="52"/>
      <c r="T16" s="52"/>
      <c r="U16" s="52"/>
      <c r="V16" s="52"/>
      <c r="W16" s="52"/>
      <c r="X16" s="52"/>
      <c r="Y16" s="52"/>
      <c r="Z16" s="60"/>
      <c r="AA16" s="61"/>
      <c r="AB16" s="62"/>
      <c r="AC16" s="63"/>
      <c r="AD16" s="64"/>
      <c r="AE16" s="62"/>
      <c r="AF16" s="33"/>
      <c r="AG16" s="34"/>
      <c r="AH16" s="75"/>
      <c r="AI16" s="76"/>
      <c r="AJ16" s="76"/>
      <c r="AK16" s="76"/>
      <c r="AL16" s="76"/>
      <c r="AM16" s="76"/>
      <c r="AN16" s="76"/>
      <c r="AO16" s="76"/>
      <c r="AP16" s="76"/>
      <c r="AQ16" s="76"/>
      <c r="AR16" s="76"/>
      <c r="AS16" s="76"/>
      <c r="AT16" s="76"/>
      <c r="AU16" s="76"/>
      <c r="AV16" s="76"/>
      <c r="AW16" s="76"/>
      <c r="AX16" s="76"/>
      <c r="AY16" s="76"/>
      <c r="AZ16" s="76" t="str">
        <f t="shared" si="64"/>
        <v/>
      </c>
      <c r="BA16" s="76" t="str">
        <f t="shared" si="65"/>
        <v/>
      </c>
      <c r="BB16" s="76" t="str">
        <f t="shared" si="66"/>
        <v/>
      </c>
      <c r="BC16" s="76"/>
      <c r="BD16" s="76"/>
      <c r="BE16" s="76"/>
      <c r="BF16" s="76"/>
      <c r="BG16" s="76"/>
      <c r="BH16" s="76"/>
      <c r="BI16" s="76"/>
      <c r="BJ16" s="77" t="str">
        <f t="shared" si="67"/>
        <v/>
      </c>
      <c r="BK16" s="77" t="str">
        <f t="shared" si="68"/>
        <v/>
      </c>
      <c r="BL16" s="77" t="str">
        <f t="shared" si="69"/>
        <v/>
      </c>
      <c r="BM16" s="77" t="str">
        <f t="shared" si="70"/>
        <v/>
      </c>
      <c r="BN16" s="77" t="str">
        <f t="shared" si="71"/>
        <v/>
      </c>
      <c r="BO16" s="77" t="str">
        <f t="shared" si="72"/>
        <v/>
      </c>
      <c r="BP16" s="77" t="str">
        <f t="shared" si="73"/>
        <v/>
      </c>
      <c r="BQ16" s="77" t="str">
        <f t="shared" si="74"/>
        <v/>
      </c>
      <c r="BR16" s="77" t="str">
        <f t="shared" si="75"/>
        <v/>
      </c>
      <c r="BS16" s="77" t="str">
        <f t="shared" si="76"/>
        <v/>
      </c>
      <c r="BT16" s="77" t="str">
        <f t="shared" si="77"/>
        <v/>
      </c>
      <c r="BU16" s="77" t="str">
        <f t="shared" si="78"/>
        <v/>
      </c>
      <c r="BV16" s="77" t="str">
        <f t="shared" si="79"/>
        <v/>
      </c>
      <c r="BW16" s="77" t="str">
        <f t="shared" si="80"/>
        <v/>
      </c>
      <c r="BX16" s="77" t="str">
        <f t="shared" si="81"/>
        <v/>
      </c>
      <c r="BY16" s="77" t="str">
        <f t="shared" si="82"/>
        <v/>
      </c>
      <c r="BZ16" s="77" t="str">
        <f t="shared" si="83"/>
        <v/>
      </c>
      <c r="CA16" s="77" t="str">
        <f t="shared" si="84"/>
        <v/>
      </c>
      <c r="CB16" s="77" t="str">
        <f t="shared" si="85"/>
        <v/>
      </c>
      <c r="CC16" s="77" t="str">
        <f t="shared" si="86"/>
        <v/>
      </c>
      <c r="CD16" s="78"/>
      <c r="CE16" s="79"/>
      <c r="CF16" s="79"/>
      <c r="CG16" s="79"/>
      <c r="CH16" s="76"/>
      <c r="CI16" s="76"/>
      <c r="CJ16" s="46"/>
      <c r="CO16"/>
      <c r="CP16"/>
      <c r="CQ16"/>
      <c r="CR16"/>
      <c r="CS16"/>
      <c r="CT16"/>
      <c r="CU16"/>
    </row>
    <row r="17" spans="1:106" s="2" customFormat="1" ht="24" customHeight="1" x14ac:dyDescent="0.25">
      <c r="A17" s="65"/>
      <c r="B17" s="30"/>
      <c r="C17" s="66"/>
      <c r="D17" s="67"/>
      <c r="E17" s="67"/>
      <c r="F17" s="67"/>
      <c r="G17" s="67"/>
      <c r="H17" s="67"/>
      <c r="I17" s="67"/>
      <c r="J17" s="67"/>
      <c r="K17" s="67"/>
      <c r="L17" s="67"/>
      <c r="M17" s="67"/>
      <c r="N17" s="67"/>
      <c r="O17" s="67"/>
      <c r="P17" s="67"/>
      <c r="Q17" s="67"/>
      <c r="R17" s="67"/>
      <c r="S17" s="67"/>
      <c r="T17" s="67"/>
      <c r="U17" s="67"/>
      <c r="V17" s="67"/>
      <c r="W17" s="67"/>
      <c r="X17" s="67"/>
      <c r="Y17" s="67"/>
      <c r="Z17" s="68"/>
      <c r="AA17" s="69"/>
      <c r="AB17" s="70"/>
      <c r="AC17" s="71"/>
      <c r="AD17" s="72"/>
      <c r="AE17" s="70"/>
      <c r="AF17" s="67"/>
      <c r="AG17" s="34"/>
      <c r="AH17" s="75"/>
      <c r="AI17" s="76"/>
      <c r="AJ17" s="76"/>
      <c r="AK17" s="76"/>
      <c r="AL17" s="76"/>
      <c r="AM17" s="76"/>
      <c r="AN17" s="76"/>
      <c r="AO17" s="76"/>
      <c r="AP17" s="76"/>
      <c r="AQ17" s="76"/>
      <c r="AR17" s="76"/>
      <c r="AS17" s="76"/>
      <c r="AT17" s="76"/>
      <c r="AU17" s="76"/>
      <c r="AV17" s="76"/>
      <c r="AW17" s="76"/>
      <c r="AX17" s="76"/>
      <c r="AY17" s="76"/>
      <c r="AZ17" s="76" t="str">
        <f t="shared" si="64"/>
        <v/>
      </c>
      <c r="BA17" s="76" t="str">
        <f t="shared" si="65"/>
        <v/>
      </c>
      <c r="BB17" s="76" t="str">
        <f t="shared" si="66"/>
        <v/>
      </c>
      <c r="BC17" s="76"/>
      <c r="BD17" s="76"/>
      <c r="BE17" s="76"/>
      <c r="BF17" s="76"/>
      <c r="BG17" s="76"/>
      <c r="BH17" s="76"/>
      <c r="BI17" s="76"/>
      <c r="BJ17" s="77" t="str">
        <f t="shared" si="67"/>
        <v/>
      </c>
      <c r="BK17" s="77" t="str">
        <f t="shared" si="68"/>
        <v/>
      </c>
      <c r="BL17" s="77" t="str">
        <f t="shared" si="69"/>
        <v/>
      </c>
      <c r="BM17" s="77" t="str">
        <f t="shared" si="70"/>
        <v/>
      </c>
      <c r="BN17" s="77" t="str">
        <f t="shared" si="71"/>
        <v/>
      </c>
      <c r="BO17" s="77" t="str">
        <f t="shared" si="72"/>
        <v/>
      </c>
      <c r="BP17" s="77" t="str">
        <f t="shared" si="73"/>
        <v/>
      </c>
      <c r="BQ17" s="77" t="str">
        <f t="shared" si="74"/>
        <v/>
      </c>
      <c r="BR17" s="77" t="str">
        <f t="shared" si="75"/>
        <v/>
      </c>
      <c r="BS17" s="77" t="str">
        <f t="shared" si="76"/>
        <v/>
      </c>
      <c r="BT17" s="77" t="str">
        <f t="shared" si="77"/>
        <v/>
      </c>
      <c r="BU17" s="77" t="str">
        <f t="shared" si="78"/>
        <v/>
      </c>
      <c r="BV17" s="77" t="str">
        <f t="shared" si="79"/>
        <v/>
      </c>
      <c r="BW17" s="77" t="str">
        <f t="shared" si="80"/>
        <v/>
      </c>
      <c r="BX17" s="77" t="str">
        <f t="shared" si="81"/>
        <v/>
      </c>
      <c r="BY17" s="77" t="str">
        <f t="shared" si="82"/>
        <v/>
      </c>
      <c r="BZ17" s="77" t="str">
        <f t="shared" si="83"/>
        <v/>
      </c>
      <c r="CA17" s="77" t="str">
        <f t="shared" si="84"/>
        <v/>
      </c>
      <c r="CB17" s="77" t="str">
        <f t="shared" si="85"/>
        <v/>
      </c>
      <c r="CC17" s="77" t="str">
        <f t="shared" si="86"/>
        <v/>
      </c>
      <c r="CD17" s="78"/>
      <c r="CE17" s="79"/>
      <c r="CF17" s="79"/>
      <c r="CG17" s="79"/>
      <c r="CH17" s="76"/>
      <c r="CI17" s="76"/>
      <c r="CJ17" s="79"/>
      <c r="CK17" s="48"/>
      <c r="CL17" s="48"/>
      <c r="CM17" s="49"/>
      <c r="CN17" s="49"/>
      <c r="CO17" s="50"/>
      <c r="CP17" s="50"/>
      <c r="CQ17" s="50"/>
      <c r="CR17" s="50"/>
      <c r="CS17" s="50"/>
      <c r="CT17" s="50"/>
      <c r="CU17" s="50"/>
    </row>
    <row r="18" spans="1:106" s="46" customFormat="1" ht="6.75" customHeight="1" x14ac:dyDescent="0.25">
      <c r="A18" s="65"/>
      <c r="B18" s="66"/>
      <c r="C18" s="66"/>
      <c r="D18" s="67"/>
      <c r="E18" s="67"/>
      <c r="F18" s="67"/>
      <c r="G18" s="67"/>
      <c r="H18" s="67"/>
      <c r="I18" s="67"/>
      <c r="J18" s="67"/>
      <c r="K18" s="67"/>
      <c r="L18" s="67"/>
      <c r="M18" s="67"/>
      <c r="N18" s="67"/>
      <c r="O18" s="67"/>
      <c r="P18" s="67"/>
      <c r="Q18" s="67"/>
      <c r="R18" s="67"/>
      <c r="S18" s="67"/>
      <c r="T18" s="67"/>
      <c r="U18" s="67"/>
      <c r="V18" s="67"/>
      <c r="W18" s="67"/>
      <c r="X18" s="67"/>
      <c r="Y18" s="67"/>
      <c r="Z18" s="68"/>
      <c r="AA18" s="69"/>
      <c r="AB18" s="70"/>
      <c r="AC18" s="71"/>
      <c r="AD18" s="72"/>
      <c r="AE18" s="70"/>
      <c r="AF18" s="67"/>
      <c r="AG18" s="34"/>
      <c r="AH18" s="75"/>
      <c r="AI18" s="76"/>
      <c r="AJ18" s="76"/>
      <c r="AK18" s="76"/>
      <c r="AL18" s="76"/>
      <c r="AM18" s="76"/>
      <c r="AN18" s="76"/>
      <c r="AO18" s="76"/>
      <c r="AP18" s="76"/>
      <c r="AQ18" s="76"/>
      <c r="AR18" s="76"/>
      <c r="AS18" s="76"/>
      <c r="AT18" s="76"/>
      <c r="AU18" s="76"/>
      <c r="AV18" s="76"/>
      <c r="AW18" s="76"/>
      <c r="AX18" s="76"/>
      <c r="AY18" s="76"/>
      <c r="AZ18" s="76" t="str">
        <f t="shared" si="64"/>
        <v/>
      </c>
      <c r="BA18" s="76" t="str">
        <f t="shared" si="65"/>
        <v/>
      </c>
      <c r="BB18" s="76" t="str">
        <f t="shared" si="66"/>
        <v/>
      </c>
      <c r="BC18" s="76"/>
      <c r="BD18" s="76"/>
      <c r="BE18" s="76"/>
      <c r="BF18" s="76"/>
      <c r="BG18" s="76"/>
      <c r="BH18" s="76"/>
      <c r="BI18" s="76"/>
      <c r="BJ18" s="77" t="str">
        <f t="shared" si="67"/>
        <v/>
      </c>
      <c r="BK18" s="77" t="str">
        <f t="shared" si="68"/>
        <v/>
      </c>
      <c r="BL18" s="77" t="str">
        <f t="shared" si="69"/>
        <v/>
      </c>
      <c r="BM18" s="77" t="str">
        <f t="shared" si="70"/>
        <v/>
      </c>
      <c r="BN18" s="77" t="str">
        <f t="shared" si="71"/>
        <v/>
      </c>
      <c r="BO18" s="77" t="str">
        <f t="shared" si="72"/>
        <v/>
      </c>
      <c r="BP18" s="77" t="str">
        <f t="shared" si="73"/>
        <v/>
      </c>
      <c r="BQ18" s="77" t="str">
        <f t="shared" si="74"/>
        <v/>
      </c>
      <c r="BR18" s="77" t="str">
        <f t="shared" si="75"/>
        <v/>
      </c>
      <c r="BS18" s="77" t="str">
        <f t="shared" si="76"/>
        <v/>
      </c>
      <c r="BT18" s="77" t="str">
        <f t="shared" si="77"/>
        <v/>
      </c>
      <c r="BU18" s="77" t="str">
        <f t="shared" si="78"/>
        <v/>
      </c>
      <c r="BV18" s="77" t="str">
        <f t="shared" si="79"/>
        <v/>
      </c>
      <c r="BW18" s="77" t="str">
        <f t="shared" si="80"/>
        <v/>
      </c>
      <c r="BX18" s="77" t="str">
        <f t="shared" si="81"/>
        <v/>
      </c>
      <c r="BY18" s="77" t="str">
        <f t="shared" si="82"/>
        <v/>
      </c>
      <c r="BZ18" s="77" t="str">
        <f t="shared" si="83"/>
        <v/>
      </c>
      <c r="CA18" s="77" t="str">
        <f t="shared" si="84"/>
        <v/>
      </c>
      <c r="CB18" s="77" t="str">
        <f t="shared" si="85"/>
        <v/>
      </c>
      <c r="CC18" s="77" t="str">
        <f t="shared" si="86"/>
        <v/>
      </c>
      <c r="CD18" s="78"/>
      <c r="CE18" s="79"/>
      <c r="CF18" s="79"/>
      <c r="CG18" s="79"/>
      <c r="CH18" s="76"/>
      <c r="CI18" s="76"/>
      <c r="CJ18" s="79"/>
      <c r="CK18" s="80"/>
      <c r="CL18" s="80"/>
      <c r="CM18" s="81"/>
      <c r="CN18" s="81"/>
      <c r="CO18" s="73"/>
      <c r="CP18" s="73"/>
      <c r="CQ18" s="73"/>
      <c r="CR18" s="73"/>
      <c r="CS18" s="73"/>
      <c r="CT18" s="73"/>
      <c r="CU18" s="73"/>
      <c r="CV18" s="82"/>
      <c r="CW18" s="82"/>
      <c r="CX18" s="82"/>
      <c r="CY18" s="82"/>
      <c r="CZ18" s="82"/>
      <c r="DA18" s="82"/>
      <c r="DB18" s="82"/>
    </row>
    <row r="19" spans="1:106" s="35" customFormat="1" ht="24" customHeight="1" x14ac:dyDescent="0.25">
      <c r="A19" s="65"/>
      <c r="B19" s="66"/>
      <c r="C19" s="66"/>
      <c r="D19" s="67"/>
      <c r="E19" s="67"/>
      <c r="F19" s="67"/>
      <c r="G19" s="67"/>
      <c r="H19" s="67"/>
      <c r="I19" s="67"/>
      <c r="J19" s="67"/>
      <c r="K19" s="67"/>
      <c r="L19" s="67"/>
      <c r="M19" s="67"/>
      <c r="N19" s="67"/>
      <c r="O19" s="67"/>
      <c r="P19" s="67"/>
      <c r="Q19" s="67"/>
      <c r="R19" s="67"/>
      <c r="S19" s="67"/>
      <c r="T19" s="67"/>
      <c r="U19" s="67"/>
      <c r="V19" s="67"/>
      <c r="W19" s="67"/>
      <c r="X19" s="67"/>
      <c r="Y19" s="67"/>
      <c r="Z19" s="68"/>
      <c r="AA19" s="69"/>
      <c r="AB19" s="70"/>
      <c r="AC19" s="71"/>
      <c r="AD19" s="72"/>
      <c r="AE19" s="70"/>
      <c r="AF19" s="67"/>
      <c r="AG19" s="34"/>
      <c r="AH19" s="75"/>
      <c r="AI19" s="76"/>
      <c r="AJ19" s="76"/>
      <c r="AK19" s="76"/>
      <c r="AL19" s="76"/>
      <c r="AM19" s="76"/>
      <c r="AN19" s="76"/>
      <c r="AO19" s="76"/>
      <c r="AP19" s="76"/>
      <c r="AQ19" s="76"/>
      <c r="AR19" s="76"/>
      <c r="AS19" s="76"/>
      <c r="AT19" s="76"/>
      <c r="AU19" s="76"/>
      <c r="AV19" s="76"/>
      <c r="AW19" s="76"/>
      <c r="AX19" s="76"/>
      <c r="AY19" s="76"/>
      <c r="AZ19" s="76" t="str">
        <f t="shared" si="64"/>
        <v/>
      </c>
      <c r="BA19" s="76" t="str">
        <f t="shared" si="65"/>
        <v/>
      </c>
      <c r="BB19" s="76" t="str">
        <f t="shared" si="66"/>
        <v/>
      </c>
      <c r="BC19" s="76"/>
      <c r="BD19" s="76"/>
      <c r="BE19" s="76"/>
      <c r="BF19" s="76"/>
      <c r="BG19" s="76"/>
      <c r="BH19" s="76"/>
      <c r="BI19" s="76"/>
      <c r="BJ19" s="77" t="str">
        <f t="shared" si="67"/>
        <v/>
      </c>
      <c r="BK19" s="77" t="str">
        <f t="shared" si="68"/>
        <v/>
      </c>
      <c r="BL19" s="77" t="str">
        <f t="shared" si="69"/>
        <v/>
      </c>
      <c r="BM19" s="77" t="str">
        <f t="shared" si="70"/>
        <v/>
      </c>
      <c r="BN19" s="77" t="str">
        <f t="shared" si="71"/>
        <v/>
      </c>
      <c r="BO19" s="77" t="str">
        <f t="shared" si="72"/>
        <v/>
      </c>
      <c r="BP19" s="77" t="str">
        <f t="shared" si="73"/>
        <v/>
      </c>
      <c r="BQ19" s="77" t="str">
        <f t="shared" si="74"/>
        <v/>
      </c>
      <c r="BR19" s="77" t="str">
        <f t="shared" si="75"/>
        <v/>
      </c>
      <c r="BS19" s="77" t="str">
        <f t="shared" si="76"/>
        <v/>
      </c>
      <c r="BT19" s="77" t="str">
        <f t="shared" si="77"/>
        <v/>
      </c>
      <c r="BU19" s="77" t="str">
        <f t="shared" si="78"/>
        <v/>
      </c>
      <c r="BV19" s="77" t="str">
        <f t="shared" si="79"/>
        <v/>
      </c>
      <c r="BW19" s="77" t="str">
        <f t="shared" si="80"/>
        <v/>
      </c>
      <c r="BX19" s="77" t="str">
        <f t="shared" si="81"/>
        <v/>
      </c>
      <c r="BY19" s="77" t="str">
        <f t="shared" si="82"/>
        <v/>
      </c>
      <c r="BZ19" s="77" t="str">
        <f t="shared" si="83"/>
        <v/>
      </c>
      <c r="CA19" s="77" t="str">
        <f t="shared" si="84"/>
        <v/>
      </c>
      <c r="CB19" s="77" t="str">
        <f t="shared" si="85"/>
        <v/>
      </c>
      <c r="CC19" s="77" t="str">
        <f t="shared" si="86"/>
        <v/>
      </c>
      <c r="CD19" s="78"/>
      <c r="CE19" s="79"/>
      <c r="CF19" s="79"/>
      <c r="CG19" s="79"/>
      <c r="CH19" s="76"/>
      <c r="CI19" s="76"/>
      <c r="CJ19" s="79"/>
      <c r="CK19" s="80"/>
      <c r="CL19" s="80"/>
      <c r="CM19" s="81"/>
      <c r="CN19" s="81"/>
      <c r="CO19" s="73"/>
      <c r="CP19" s="73"/>
      <c r="CQ19" s="73"/>
      <c r="CR19" s="73"/>
      <c r="CS19" s="73"/>
      <c r="CT19" s="73"/>
      <c r="CU19" s="73"/>
      <c r="CV19" s="79"/>
      <c r="CW19" s="79"/>
      <c r="CX19" s="79"/>
      <c r="CY19" s="79"/>
      <c r="CZ19" s="79"/>
      <c r="DA19" s="79"/>
      <c r="DB19" s="79"/>
    </row>
    <row r="20" spans="1:106" s="35" customFormat="1" ht="24" customHeight="1" x14ac:dyDescent="0.25">
      <c r="A20" s="65"/>
      <c r="B20" s="66"/>
      <c r="C20" s="66"/>
      <c r="D20" s="67"/>
      <c r="E20" s="67"/>
      <c r="F20" s="67"/>
      <c r="G20" s="67"/>
      <c r="H20" s="67"/>
      <c r="I20" s="67"/>
      <c r="J20" s="67"/>
      <c r="K20" s="67"/>
      <c r="L20" s="67"/>
      <c r="M20" s="67"/>
      <c r="N20" s="67"/>
      <c r="O20" s="67"/>
      <c r="P20" s="67"/>
      <c r="Q20" s="67"/>
      <c r="R20" s="67"/>
      <c r="S20" s="67"/>
      <c r="T20" s="67"/>
      <c r="U20" s="67"/>
      <c r="V20" s="67"/>
      <c r="W20" s="67"/>
      <c r="X20" s="67"/>
      <c r="Y20" s="67"/>
      <c r="Z20" s="68"/>
      <c r="AA20" s="69"/>
      <c r="AB20" s="70"/>
      <c r="AC20" s="71"/>
      <c r="AD20" s="72"/>
      <c r="AE20" s="70"/>
      <c r="AF20" s="67"/>
      <c r="AG20" s="34"/>
      <c r="AH20" s="75"/>
      <c r="AI20" s="76"/>
      <c r="AJ20" s="76"/>
      <c r="AK20" s="76"/>
      <c r="AL20" s="76"/>
      <c r="AM20" s="76"/>
      <c r="AN20" s="76"/>
      <c r="AO20" s="76"/>
      <c r="AP20" s="76"/>
      <c r="AQ20" s="76"/>
      <c r="AR20" s="76"/>
      <c r="AS20" s="76"/>
      <c r="AT20" s="76"/>
      <c r="AU20" s="76"/>
      <c r="AV20" s="76"/>
      <c r="AW20" s="76"/>
      <c r="AX20" s="76"/>
      <c r="AY20" s="76"/>
      <c r="AZ20" s="76" t="str">
        <f t="shared" si="64"/>
        <v/>
      </c>
      <c r="BA20" s="76" t="str">
        <f t="shared" si="65"/>
        <v/>
      </c>
      <c r="BB20" s="76" t="str">
        <f t="shared" si="66"/>
        <v/>
      </c>
      <c r="BC20" s="76"/>
      <c r="BD20" s="76"/>
      <c r="BE20" s="76"/>
      <c r="BF20" s="76"/>
      <c r="BG20" s="76"/>
      <c r="BH20" s="76"/>
      <c r="BI20" s="76"/>
      <c r="BJ20" s="77" t="str">
        <f t="shared" si="67"/>
        <v/>
      </c>
      <c r="BK20" s="77" t="str">
        <f t="shared" si="68"/>
        <v/>
      </c>
      <c r="BL20" s="77" t="str">
        <f t="shared" si="69"/>
        <v/>
      </c>
      <c r="BM20" s="77" t="str">
        <f t="shared" si="70"/>
        <v/>
      </c>
      <c r="BN20" s="77" t="str">
        <f t="shared" si="71"/>
        <v/>
      </c>
      <c r="BO20" s="77" t="str">
        <f t="shared" si="72"/>
        <v/>
      </c>
      <c r="BP20" s="77" t="str">
        <f t="shared" si="73"/>
        <v/>
      </c>
      <c r="BQ20" s="77" t="str">
        <f t="shared" si="74"/>
        <v/>
      </c>
      <c r="BR20" s="77" t="str">
        <f t="shared" si="75"/>
        <v/>
      </c>
      <c r="BS20" s="77" t="str">
        <f t="shared" si="76"/>
        <v/>
      </c>
      <c r="BT20" s="77" t="str">
        <f t="shared" si="77"/>
        <v/>
      </c>
      <c r="BU20" s="77" t="str">
        <f t="shared" si="78"/>
        <v/>
      </c>
      <c r="BV20" s="77" t="str">
        <f t="shared" si="79"/>
        <v/>
      </c>
      <c r="BW20" s="77" t="str">
        <f t="shared" si="80"/>
        <v/>
      </c>
      <c r="BX20" s="77" t="str">
        <f t="shared" si="81"/>
        <v/>
      </c>
      <c r="BY20" s="77" t="str">
        <f t="shared" si="82"/>
        <v/>
      </c>
      <c r="BZ20" s="77" t="str">
        <f t="shared" si="83"/>
        <v/>
      </c>
      <c r="CA20" s="77" t="str">
        <f t="shared" si="84"/>
        <v/>
      </c>
      <c r="CB20" s="77" t="str">
        <f t="shared" si="85"/>
        <v/>
      </c>
      <c r="CC20" s="77" t="str">
        <f t="shared" si="86"/>
        <v/>
      </c>
      <c r="CD20" s="78"/>
      <c r="CE20" s="79"/>
      <c r="CF20" s="79"/>
      <c r="CG20" s="79"/>
      <c r="CH20" s="76"/>
      <c r="CI20" s="76"/>
      <c r="CJ20" s="79"/>
      <c r="CK20" s="80"/>
      <c r="CL20" s="80"/>
      <c r="CM20" s="81"/>
      <c r="CN20" s="81"/>
      <c r="CO20" s="73"/>
      <c r="CP20" s="73"/>
      <c r="CQ20" s="73"/>
      <c r="CR20" s="73"/>
      <c r="CS20" s="73"/>
      <c r="CT20" s="73"/>
      <c r="CU20" s="73"/>
      <c r="CV20" s="79"/>
      <c r="CW20" s="79"/>
      <c r="CX20" s="79"/>
      <c r="CY20" s="79"/>
      <c r="CZ20" s="79"/>
      <c r="DA20" s="79"/>
      <c r="DB20" s="79"/>
    </row>
    <row r="21" spans="1:106" s="35" customFormat="1" ht="24" customHeight="1" x14ac:dyDescent="0.25">
      <c r="A21" s="65"/>
      <c r="B21" s="66"/>
      <c r="C21" s="66"/>
      <c r="D21" s="67"/>
      <c r="E21" s="67"/>
      <c r="F21" s="67"/>
      <c r="G21" s="67"/>
      <c r="H21" s="67"/>
      <c r="I21" s="67"/>
      <c r="J21" s="67"/>
      <c r="K21" s="67"/>
      <c r="L21" s="67"/>
      <c r="M21" s="67"/>
      <c r="N21" s="67"/>
      <c r="O21" s="67"/>
      <c r="P21" s="67"/>
      <c r="Q21" s="67"/>
      <c r="R21" s="67"/>
      <c r="S21" s="67"/>
      <c r="T21" s="67"/>
      <c r="U21" s="67"/>
      <c r="V21" s="67"/>
      <c r="W21" s="67"/>
      <c r="X21" s="67"/>
      <c r="Y21" s="67"/>
      <c r="Z21" s="68"/>
      <c r="AA21" s="69"/>
      <c r="AB21" s="70"/>
      <c r="AC21" s="71"/>
      <c r="AD21" s="72"/>
      <c r="AE21" s="70"/>
      <c r="AF21" s="67"/>
      <c r="AG21" s="34"/>
      <c r="AH21" s="75"/>
      <c r="AI21" s="76"/>
      <c r="AJ21" s="76"/>
      <c r="AK21" s="76"/>
      <c r="AL21" s="76"/>
      <c r="AM21" s="76"/>
      <c r="AN21" s="76"/>
      <c r="AO21" s="76"/>
      <c r="AP21" s="76"/>
      <c r="AQ21" s="76"/>
      <c r="AR21" s="76"/>
      <c r="AS21" s="76"/>
      <c r="AT21" s="76"/>
      <c r="AU21" s="76"/>
      <c r="AV21" s="76"/>
      <c r="AW21" s="76"/>
      <c r="AX21" s="76"/>
      <c r="AY21" s="76"/>
      <c r="AZ21" s="76" t="str">
        <f t="shared" si="64"/>
        <v/>
      </c>
      <c r="BA21" s="76" t="str">
        <f t="shared" si="65"/>
        <v/>
      </c>
      <c r="BB21" s="76" t="str">
        <f t="shared" si="66"/>
        <v/>
      </c>
      <c r="BC21" s="76"/>
      <c r="BD21" s="76"/>
      <c r="BE21" s="76"/>
      <c r="BF21" s="76"/>
      <c r="BG21" s="76"/>
      <c r="BH21" s="76"/>
      <c r="BI21" s="76"/>
      <c r="BJ21" s="77" t="str">
        <f t="shared" si="67"/>
        <v/>
      </c>
      <c r="BK21" s="77" t="str">
        <f t="shared" si="68"/>
        <v/>
      </c>
      <c r="BL21" s="77" t="str">
        <f t="shared" si="69"/>
        <v/>
      </c>
      <c r="BM21" s="77" t="str">
        <f t="shared" si="70"/>
        <v/>
      </c>
      <c r="BN21" s="77" t="str">
        <f t="shared" si="71"/>
        <v/>
      </c>
      <c r="BO21" s="77" t="str">
        <f t="shared" si="72"/>
        <v/>
      </c>
      <c r="BP21" s="77" t="str">
        <f t="shared" si="73"/>
        <v/>
      </c>
      <c r="BQ21" s="77" t="str">
        <f t="shared" si="74"/>
        <v/>
      </c>
      <c r="BR21" s="77" t="str">
        <f t="shared" si="75"/>
        <v/>
      </c>
      <c r="BS21" s="77" t="str">
        <f t="shared" si="76"/>
        <v/>
      </c>
      <c r="BT21" s="77" t="str">
        <f t="shared" si="77"/>
        <v/>
      </c>
      <c r="BU21" s="77" t="str">
        <f t="shared" si="78"/>
        <v/>
      </c>
      <c r="BV21" s="77" t="str">
        <f t="shared" si="79"/>
        <v/>
      </c>
      <c r="BW21" s="77" t="str">
        <f t="shared" si="80"/>
        <v/>
      </c>
      <c r="BX21" s="77" t="str">
        <f t="shared" si="81"/>
        <v/>
      </c>
      <c r="BY21" s="77" t="str">
        <f t="shared" si="82"/>
        <v/>
      </c>
      <c r="BZ21" s="77" t="str">
        <f t="shared" si="83"/>
        <v/>
      </c>
      <c r="CA21" s="77" t="str">
        <f t="shared" si="84"/>
        <v/>
      </c>
      <c r="CB21" s="77" t="str">
        <f t="shared" si="85"/>
        <v/>
      </c>
      <c r="CC21" s="77" t="str">
        <f t="shared" si="86"/>
        <v/>
      </c>
      <c r="CD21" s="78"/>
      <c r="CE21" s="79"/>
      <c r="CF21" s="79"/>
      <c r="CG21" s="79"/>
      <c r="CH21" s="76"/>
      <c r="CI21" s="76"/>
      <c r="CJ21" s="79"/>
      <c r="CK21" s="80"/>
      <c r="CL21" s="80"/>
      <c r="CM21" s="81"/>
      <c r="CN21" s="81"/>
      <c r="CO21" s="73"/>
      <c r="CP21" s="73"/>
      <c r="CQ21" s="73"/>
      <c r="CR21" s="73"/>
      <c r="CS21" s="73"/>
      <c r="CT21" s="73"/>
      <c r="CU21" s="73"/>
      <c r="CV21" s="79"/>
      <c r="CW21" s="79"/>
      <c r="CX21" s="79"/>
      <c r="CY21" s="79"/>
      <c r="CZ21" s="79"/>
      <c r="DA21" s="79"/>
      <c r="DB21" s="79"/>
    </row>
    <row r="22" spans="1:106" s="35" customFormat="1" ht="24" customHeight="1" x14ac:dyDescent="0.25">
      <c r="A22" s="65"/>
      <c r="B22" s="66"/>
      <c r="C22" s="66"/>
      <c r="D22" s="67"/>
      <c r="E22" s="67"/>
      <c r="F22" s="67"/>
      <c r="G22" s="67"/>
      <c r="H22" s="67"/>
      <c r="I22" s="67"/>
      <c r="J22" s="67"/>
      <c r="K22" s="67"/>
      <c r="L22" s="67"/>
      <c r="M22" s="67"/>
      <c r="N22" s="67"/>
      <c r="O22" s="67"/>
      <c r="P22" s="67"/>
      <c r="Q22" s="67"/>
      <c r="R22" s="67"/>
      <c r="S22" s="67"/>
      <c r="T22" s="67"/>
      <c r="U22" s="67"/>
      <c r="V22" s="67"/>
      <c r="W22" s="67"/>
      <c r="X22" s="67"/>
      <c r="Y22" s="67"/>
      <c r="Z22" s="68"/>
      <c r="AA22" s="69"/>
      <c r="AB22" s="70"/>
      <c r="AC22" s="71"/>
      <c r="AD22" s="72"/>
      <c r="AE22" s="70"/>
      <c r="AF22" s="67"/>
      <c r="AG22" s="34"/>
      <c r="AH22" s="75"/>
      <c r="AI22" s="76"/>
      <c r="AJ22" s="76"/>
      <c r="AK22" s="76"/>
      <c r="AL22" s="76"/>
      <c r="AM22" s="76"/>
      <c r="AN22" s="76"/>
      <c r="AO22" s="76"/>
      <c r="AP22" s="76"/>
      <c r="AQ22" s="76"/>
      <c r="AR22" s="76"/>
      <c r="AS22" s="76"/>
      <c r="AT22" s="76"/>
      <c r="AU22" s="76"/>
      <c r="AV22" s="76"/>
      <c r="AW22" s="76"/>
      <c r="AX22" s="76"/>
      <c r="AY22" s="76"/>
      <c r="AZ22" s="76" t="str">
        <f t="shared" si="64"/>
        <v/>
      </c>
      <c r="BA22" s="76" t="str">
        <f t="shared" si="65"/>
        <v/>
      </c>
      <c r="BB22" s="76" t="str">
        <f t="shared" si="66"/>
        <v/>
      </c>
      <c r="BC22" s="76"/>
      <c r="BD22" s="76"/>
      <c r="BE22" s="76"/>
      <c r="BF22" s="76"/>
      <c r="BG22" s="76"/>
      <c r="BH22" s="76"/>
      <c r="BI22" s="76"/>
      <c r="BJ22" s="77" t="str">
        <f t="shared" si="67"/>
        <v/>
      </c>
      <c r="BK22" s="77" t="str">
        <f t="shared" si="68"/>
        <v/>
      </c>
      <c r="BL22" s="77" t="str">
        <f t="shared" si="69"/>
        <v/>
      </c>
      <c r="BM22" s="77" t="str">
        <f t="shared" si="70"/>
        <v/>
      </c>
      <c r="BN22" s="77" t="str">
        <f t="shared" si="71"/>
        <v/>
      </c>
      <c r="BO22" s="77" t="str">
        <f t="shared" si="72"/>
        <v/>
      </c>
      <c r="BP22" s="77" t="str">
        <f t="shared" si="73"/>
        <v/>
      </c>
      <c r="BQ22" s="77" t="str">
        <f t="shared" si="74"/>
        <v/>
      </c>
      <c r="BR22" s="77" t="str">
        <f t="shared" si="75"/>
        <v/>
      </c>
      <c r="BS22" s="77" t="str">
        <f t="shared" si="76"/>
        <v/>
      </c>
      <c r="BT22" s="77" t="str">
        <f t="shared" si="77"/>
        <v/>
      </c>
      <c r="BU22" s="77" t="str">
        <f t="shared" si="78"/>
        <v/>
      </c>
      <c r="BV22" s="77" t="str">
        <f t="shared" si="79"/>
        <v/>
      </c>
      <c r="BW22" s="77" t="str">
        <f t="shared" si="80"/>
        <v/>
      </c>
      <c r="BX22" s="77" t="str">
        <f t="shared" si="81"/>
        <v/>
      </c>
      <c r="BY22" s="77" t="str">
        <f t="shared" si="82"/>
        <v/>
      </c>
      <c r="BZ22" s="77" t="str">
        <f t="shared" si="83"/>
        <v/>
      </c>
      <c r="CA22" s="77" t="str">
        <f t="shared" si="84"/>
        <v/>
      </c>
      <c r="CB22" s="77" t="str">
        <f t="shared" si="85"/>
        <v/>
      </c>
      <c r="CC22" s="77" t="str">
        <f t="shared" si="86"/>
        <v/>
      </c>
      <c r="CD22" s="78"/>
      <c r="CE22" s="79"/>
      <c r="CF22" s="79"/>
      <c r="CG22" s="79"/>
      <c r="CH22" s="76"/>
      <c r="CI22" s="76"/>
      <c r="CJ22" s="79"/>
      <c r="CK22" s="80"/>
      <c r="CL22" s="80"/>
      <c r="CM22" s="81"/>
      <c r="CN22" s="81"/>
      <c r="CO22" s="73"/>
      <c r="CP22" s="73"/>
      <c r="CQ22" s="73"/>
      <c r="CR22" s="73"/>
      <c r="CS22" s="73"/>
      <c r="CT22" s="73"/>
      <c r="CU22" s="73"/>
      <c r="CV22" s="79"/>
      <c r="CW22" s="79"/>
      <c r="CX22" s="79"/>
      <c r="CY22" s="79"/>
      <c r="CZ22" s="79"/>
      <c r="DA22" s="79"/>
      <c r="DB22" s="79"/>
    </row>
    <row r="23" spans="1:106" s="35" customFormat="1" ht="24" customHeight="1" x14ac:dyDescent="0.25">
      <c r="A23" s="65"/>
      <c r="B23" s="66"/>
      <c r="C23" s="66"/>
      <c r="D23" s="67"/>
      <c r="E23" s="67"/>
      <c r="F23" s="67"/>
      <c r="G23" s="67"/>
      <c r="H23" s="67"/>
      <c r="I23" s="67"/>
      <c r="J23" s="67"/>
      <c r="K23" s="67"/>
      <c r="L23" s="67"/>
      <c r="M23" s="67"/>
      <c r="N23" s="67"/>
      <c r="O23" s="67"/>
      <c r="P23" s="67"/>
      <c r="Q23" s="67"/>
      <c r="R23" s="67"/>
      <c r="S23" s="67"/>
      <c r="T23" s="67"/>
      <c r="U23" s="67"/>
      <c r="V23" s="67"/>
      <c r="W23" s="67"/>
      <c r="X23" s="67"/>
      <c r="Y23" s="67"/>
      <c r="Z23" s="68"/>
      <c r="AA23" s="69"/>
      <c r="AB23" s="70"/>
      <c r="AC23" s="71"/>
      <c r="AD23" s="72"/>
      <c r="AE23" s="70"/>
      <c r="AF23" s="67"/>
      <c r="AG23" s="34"/>
      <c r="AH23" s="75"/>
      <c r="AI23" s="76"/>
      <c r="AJ23" s="76"/>
      <c r="AK23" s="76"/>
      <c r="AL23" s="76"/>
      <c r="AM23" s="76"/>
      <c r="AN23" s="76"/>
      <c r="AO23" s="76"/>
      <c r="AP23" s="76"/>
      <c r="AQ23" s="76"/>
      <c r="AR23" s="76"/>
      <c r="AS23" s="76"/>
      <c r="AT23" s="76"/>
      <c r="AU23" s="76"/>
      <c r="AV23" s="76"/>
      <c r="AW23" s="76"/>
      <c r="AX23" s="76"/>
      <c r="AY23" s="76"/>
      <c r="AZ23" s="76" t="str">
        <f t="shared" si="64"/>
        <v/>
      </c>
      <c r="BA23" s="76" t="str">
        <f t="shared" si="65"/>
        <v/>
      </c>
      <c r="BB23" s="76" t="str">
        <f t="shared" si="66"/>
        <v/>
      </c>
      <c r="BC23" s="76"/>
      <c r="BD23" s="76"/>
      <c r="BE23" s="76"/>
      <c r="BF23" s="76"/>
      <c r="BG23" s="76"/>
      <c r="BH23" s="76"/>
      <c r="BI23" s="76"/>
      <c r="BJ23" s="77" t="str">
        <f t="shared" si="67"/>
        <v/>
      </c>
      <c r="BK23" s="77" t="str">
        <f t="shared" si="68"/>
        <v/>
      </c>
      <c r="BL23" s="77" t="str">
        <f t="shared" si="69"/>
        <v/>
      </c>
      <c r="BM23" s="77" t="str">
        <f t="shared" si="70"/>
        <v/>
      </c>
      <c r="BN23" s="77" t="str">
        <f t="shared" si="71"/>
        <v/>
      </c>
      <c r="BO23" s="77" t="str">
        <f t="shared" si="72"/>
        <v/>
      </c>
      <c r="BP23" s="77" t="str">
        <f t="shared" si="73"/>
        <v/>
      </c>
      <c r="BQ23" s="77" t="str">
        <f t="shared" si="74"/>
        <v/>
      </c>
      <c r="BR23" s="77" t="str">
        <f t="shared" si="75"/>
        <v/>
      </c>
      <c r="BS23" s="77" t="str">
        <f t="shared" si="76"/>
        <v/>
      </c>
      <c r="BT23" s="77" t="str">
        <f t="shared" si="77"/>
        <v/>
      </c>
      <c r="BU23" s="77" t="str">
        <f t="shared" si="78"/>
        <v/>
      </c>
      <c r="BV23" s="77" t="str">
        <f t="shared" si="79"/>
        <v/>
      </c>
      <c r="BW23" s="77" t="str">
        <f t="shared" si="80"/>
        <v/>
      </c>
      <c r="BX23" s="77" t="str">
        <f t="shared" si="81"/>
        <v/>
      </c>
      <c r="BY23" s="77" t="str">
        <f t="shared" si="82"/>
        <v/>
      </c>
      <c r="BZ23" s="77" t="str">
        <f t="shared" si="83"/>
        <v/>
      </c>
      <c r="CA23" s="77" t="str">
        <f t="shared" si="84"/>
        <v/>
      </c>
      <c r="CB23" s="77" t="str">
        <f t="shared" si="85"/>
        <v/>
      </c>
      <c r="CC23" s="77" t="str">
        <f t="shared" si="86"/>
        <v/>
      </c>
      <c r="CD23" s="78"/>
      <c r="CE23" s="79"/>
      <c r="CF23" s="79"/>
      <c r="CG23" s="79"/>
      <c r="CH23" s="76"/>
      <c r="CI23" s="76"/>
      <c r="CJ23" s="79"/>
      <c r="CK23" s="80"/>
      <c r="CL23" s="80"/>
      <c r="CM23" s="81"/>
      <c r="CN23" s="81"/>
      <c r="CO23" s="73"/>
      <c r="CP23" s="73"/>
      <c r="CQ23" s="73"/>
      <c r="CR23" s="73"/>
      <c r="CS23" s="73"/>
      <c r="CT23" s="73"/>
      <c r="CU23" s="73"/>
      <c r="CV23" s="79"/>
      <c r="CW23" s="79"/>
      <c r="CX23" s="79"/>
      <c r="CY23" s="79"/>
      <c r="CZ23" s="79"/>
      <c r="DA23" s="79"/>
      <c r="DB23" s="79"/>
    </row>
    <row r="24" spans="1:106" s="35" customFormat="1" ht="24" customHeight="1" x14ac:dyDescent="0.25">
      <c r="A24" s="65"/>
      <c r="B24" s="66"/>
      <c r="C24" s="66"/>
      <c r="D24" s="67"/>
      <c r="E24" s="67"/>
      <c r="F24" s="67"/>
      <c r="G24" s="67"/>
      <c r="H24" s="67"/>
      <c r="I24" s="67"/>
      <c r="J24" s="67"/>
      <c r="K24" s="67"/>
      <c r="L24" s="67"/>
      <c r="M24" s="67"/>
      <c r="N24" s="67"/>
      <c r="O24" s="67"/>
      <c r="P24" s="67"/>
      <c r="Q24" s="67"/>
      <c r="R24" s="67"/>
      <c r="S24" s="67"/>
      <c r="T24" s="67"/>
      <c r="U24" s="67"/>
      <c r="V24" s="67"/>
      <c r="W24" s="67"/>
      <c r="X24" s="67"/>
      <c r="Y24" s="67"/>
      <c r="Z24" s="68"/>
      <c r="AA24" s="69"/>
      <c r="AB24" s="70"/>
      <c r="AC24" s="71"/>
      <c r="AD24" s="72"/>
      <c r="AE24" s="70"/>
      <c r="AF24" s="67"/>
      <c r="AG24" s="34"/>
      <c r="AH24" s="75"/>
      <c r="AI24" s="76"/>
      <c r="AJ24" s="76"/>
      <c r="AK24" s="76"/>
      <c r="AL24" s="76"/>
      <c r="AM24" s="76"/>
      <c r="AN24" s="76"/>
      <c r="AO24" s="76"/>
      <c r="AP24" s="76"/>
      <c r="AQ24" s="76"/>
      <c r="AR24" s="76"/>
      <c r="AS24" s="76"/>
      <c r="AT24" s="76"/>
      <c r="AU24" s="76"/>
      <c r="AV24" s="76"/>
      <c r="AW24" s="76"/>
      <c r="AX24" s="76"/>
      <c r="AY24" s="76"/>
      <c r="AZ24" s="76" t="str">
        <f t="shared" si="64"/>
        <v/>
      </c>
      <c r="BA24" s="76" t="str">
        <f t="shared" si="65"/>
        <v/>
      </c>
      <c r="BB24" s="76" t="str">
        <f t="shared" si="66"/>
        <v/>
      </c>
      <c r="BC24" s="76"/>
      <c r="BD24" s="76"/>
      <c r="BE24" s="76"/>
      <c r="BF24" s="76"/>
      <c r="BG24" s="76"/>
      <c r="BH24" s="76"/>
      <c r="BI24" s="76"/>
      <c r="BJ24" s="77" t="str">
        <f t="shared" si="67"/>
        <v/>
      </c>
      <c r="BK24" s="77" t="str">
        <f t="shared" si="68"/>
        <v/>
      </c>
      <c r="BL24" s="77" t="str">
        <f t="shared" si="69"/>
        <v/>
      </c>
      <c r="BM24" s="77" t="str">
        <f t="shared" si="70"/>
        <v/>
      </c>
      <c r="BN24" s="77" t="str">
        <f t="shared" si="71"/>
        <v/>
      </c>
      <c r="BO24" s="77" t="str">
        <f t="shared" si="72"/>
        <v/>
      </c>
      <c r="BP24" s="77" t="str">
        <f t="shared" si="73"/>
        <v/>
      </c>
      <c r="BQ24" s="77" t="str">
        <f t="shared" si="74"/>
        <v/>
      </c>
      <c r="BR24" s="77" t="str">
        <f t="shared" si="75"/>
        <v/>
      </c>
      <c r="BS24" s="77" t="str">
        <f t="shared" si="76"/>
        <v/>
      </c>
      <c r="BT24" s="77" t="str">
        <f t="shared" si="77"/>
        <v/>
      </c>
      <c r="BU24" s="77" t="str">
        <f t="shared" si="78"/>
        <v/>
      </c>
      <c r="BV24" s="77" t="str">
        <f t="shared" si="79"/>
        <v/>
      </c>
      <c r="BW24" s="77" t="str">
        <f t="shared" si="80"/>
        <v/>
      </c>
      <c r="BX24" s="77" t="str">
        <f t="shared" si="81"/>
        <v/>
      </c>
      <c r="BY24" s="77" t="str">
        <f t="shared" si="82"/>
        <v/>
      </c>
      <c r="BZ24" s="77" t="str">
        <f t="shared" si="83"/>
        <v/>
      </c>
      <c r="CA24" s="77" t="str">
        <f t="shared" si="84"/>
        <v/>
      </c>
      <c r="CB24" s="77" t="str">
        <f t="shared" si="85"/>
        <v/>
      </c>
      <c r="CC24" s="77" t="str">
        <f t="shared" si="86"/>
        <v/>
      </c>
      <c r="CD24" s="78"/>
      <c r="CE24" s="79"/>
      <c r="CF24" s="79"/>
      <c r="CG24" s="79"/>
      <c r="CH24" s="76"/>
      <c r="CI24" s="76"/>
      <c r="CJ24" s="79"/>
      <c r="CK24" s="80"/>
      <c r="CL24" s="80"/>
      <c r="CM24" s="81"/>
      <c r="CN24" s="81"/>
      <c r="CO24" s="73"/>
      <c r="CP24" s="73"/>
      <c r="CQ24" s="73"/>
      <c r="CR24" s="73"/>
      <c r="CS24" s="73"/>
      <c r="CT24" s="73"/>
      <c r="CU24" s="73"/>
      <c r="CV24" s="79"/>
      <c r="CW24" s="79"/>
      <c r="CX24" s="79"/>
      <c r="CY24" s="79"/>
      <c r="CZ24" s="79"/>
      <c r="DA24" s="79"/>
      <c r="DB24" s="79"/>
    </row>
    <row r="25" spans="1:106" s="35" customFormat="1" ht="24" customHeight="1" x14ac:dyDescent="0.25">
      <c r="A25" s="65"/>
      <c r="B25" s="66"/>
      <c r="C25" s="66"/>
      <c r="D25" s="67"/>
      <c r="E25" s="67"/>
      <c r="F25" s="67"/>
      <c r="G25" s="67"/>
      <c r="H25" s="67"/>
      <c r="I25" s="67"/>
      <c r="J25" s="67"/>
      <c r="K25" s="67"/>
      <c r="L25" s="67"/>
      <c r="M25" s="67"/>
      <c r="N25" s="67"/>
      <c r="O25" s="67"/>
      <c r="P25" s="67"/>
      <c r="Q25" s="67"/>
      <c r="R25" s="67"/>
      <c r="S25" s="67"/>
      <c r="T25" s="67"/>
      <c r="U25" s="67"/>
      <c r="V25" s="67"/>
      <c r="W25" s="67"/>
      <c r="X25" s="67"/>
      <c r="Y25" s="67"/>
      <c r="Z25" s="68"/>
      <c r="AA25" s="69"/>
      <c r="AB25" s="70"/>
      <c r="AC25" s="71"/>
      <c r="AD25" s="72"/>
      <c r="AE25" s="70"/>
      <c r="AF25" s="67"/>
      <c r="AG25" s="34"/>
      <c r="AH25" s="75"/>
      <c r="AI25" s="76"/>
      <c r="AJ25" s="76"/>
      <c r="AK25" s="76"/>
      <c r="AL25" s="76"/>
      <c r="AM25" s="76"/>
      <c r="AN25" s="76"/>
      <c r="AO25" s="76"/>
      <c r="AP25" s="76"/>
      <c r="AQ25" s="76"/>
      <c r="AR25" s="76"/>
      <c r="AS25" s="76"/>
      <c r="AT25" s="76"/>
      <c r="AU25" s="76"/>
      <c r="AV25" s="76"/>
      <c r="AW25" s="76"/>
      <c r="AX25" s="76"/>
      <c r="AY25" s="76"/>
      <c r="AZ25" s="76" t="str">
        <f t="shared" si="64"/>
        <v/>
      </c>
      <c r="BA25" s="76" t="str">
        <f t="shared" si="65"/>
        <v/>
      </c>
      <c r="BB25" s="76" t="str">
        <f t="shared" si="66"/>
        <v/>
      </c>
      <c r="BC25" s="76"/>
      <c r="BD25" s="76"/>
      <c r="BE25" s="76"/>
      <c r="BF25" s="76"/>
      <c r="BG25" s="76"/>
      <c r="BH25" s="76"/>
      <c r="BI25" s="76"/>
      <c r="BJ25" s="77" t="str">
        <f t="shared" si="67"/>
        <v/>
      </c>
      <c r="BK25" s="77" t="str">
        <f t="shared" si="68"/>
        <v/>
      </c>
      <c r="BL25" s="77" t="str">
        <f t="shared" si="69"/>
        <v/>
      </c>
      <c r="BM25" s="77" t="str">
        <f t="shared" si="70"/>
        <v/>
      </c>
      <c r="BN25" s="77" t="str">
        <f t="shared" si="71"/>
        <v/>
      </c>
      <c r="BO25" s="77" t="str">
        <f t="shared" si="72"/>
        <v/>
      </c>
      <c r="BP25" s="77" t="str">
        <f t="shared" si="73"/>
        <v/>
      </c>
      <c r="BQ25" s="77" t="str">
        <f t="shared" si="74"/>
        <v/>
      </c>
      <c r="BR25" s="77" t="str">
        <f t="shared" si="75"/>
        <v/>
      </c>
      <c r="BS25" s="77" t="str">
        <f t="shared" si="76"/>
        <v/>
      </c>
      <c r="BT25" s="77" t="str">
        <f t="shared" si="77"/>
        <v/>
      </c>
      <c r="BU25" s="77" t="str">
        <f t="shared" si="78"/>
        <v/>
      </c>
      <c r="BV25" s="77" t="str">
        <f t="shared" si="79"/>
        <v/>
      </c>
      <c r="BW25" s="77" t="str">
        <f t="shared" si="80"/>
        <v/>
      </c>
      <c r="BX25" s="77" t="str">
        <f t="shared" si="81"/>
        <v/>
      </c>
      <c r="BY25" s="77" t="str">
        <f t="shared" si="82"/>
        <v/>
      </c>
      <c r="BZ25" s="77" t="str">
        <f t="shared" si="83"/>
        <v/>
      </c>
      <c r="CA25" s="77" t="str">
        <f t="shared" si="84"/>
        <v/>
      </c>
      <c r="CB25" s="77" t="str">
        <f t="shared" si="85"/>
        <v/>
      </c>
      <c r="CC25" s="77" t="str">
        <f t="shared" si="86"/>
        <v/>
      </c>
      <c r="CD25" s="78"/>
      <c r="CE25" s="79"/>
      <c r="CF25" s="79"/>
      <c r="CG25" s="79"/>
      <c r="CH25" s="76"/>
      <c r="CI25" s="76"/>
      <c r="CJ25" s="79"/>
      <c r="CK25" s="80"/>
      <c r="CL25" s="80"/>
      <c r="CM25" s="81"/>
      <c r="CN25" s="81"/>
      <c r="CO25" s="73"/>
      <c r="CP25" s="73"/>
      <c r="CQ25" s="73"/>
      <c r="CR25" s="73"/>
      <c r="CS25" s="73"/>
      <c r="CT25" s="73"/>
      <c r="CU25" s="73"/>
      <c r="CV25" s="79"/>
      <c r="CW25" s="79"/>
      <c r="CX25" s="79"/>
      <c r="CY25" s="79"/>
      <c r="CZ25" s="79"/>
      <c r="DA25" s="79"/>
      <c r="DB25" s="79"/>
    </row>
    <row r="26" spans="1:106" s="35" customFormat="1" ht="24" customHeight="1" x14ac:dyDescent="0.25">
      <c r="A26" s="65"/>
      <c r="B26" s="66"/>
      <c r="C26" s="66"/>
      <c r="D26" s="67"/>
      <c r="E26" s="67"/>
      <c r="F26" s="67"/>
      <c r="G26" s="67"/>
      <c r="H26" s="67"/>
      <c r="I26" s="67"/>
      <c r="J26" s="67"/>
      <c r="K26" s="67"/>
      <c r="L26" s="67"/>
      <c r="M26" s="67"/>
      <c r="N26" s="67"/>
      <c r="O26" s="67"/>
      <c r="P26" s="67"/>
      <c r="Q26" s="67"/>
      <c r="R26" s="67"/>
      <c r="S26" s="67"/>
      <c r="T26" s="67"/>
      <c r="U26" s="67"/>
      <c r="V26" s="67"/>
      <c r="W26" s="67"/>
      <c r="X26" s="67"/>
      <c r="Y26" s="67"/>
      <c r="Z26" s="68"/>
      <c r="AA26" s="69"/>
      <c r="AB26" s="70"/>
      <c r="AC26" s="71"/>
      <c r="AD26" s="72"/>
      <c r="AE26" s="70"/>
      <c r="AF26" s="67"/>
      <c r="AG26" s="34"/>
      <c r="AH26" s="75"/>
      <c r="AI26" s="76"/>
      <c r="AJ26" s="76"/>
      <c r="AK26" s="76"/>
      <c r="AL26" s="76"/>
      <c r="AM26" s="76"/>
      <c r="AN26" s="76"/>
      <c r="AO26" s="76"/>
      <c r="AP26" s="76"/>
      <c r="AQ26" s="76"/>
      <c r="AR26" s="76"/>
      <c r="AS26" s="76"/>
      <c r="AT26" s="76"/>
      <c r="AU26" s="76"/>
      <c r="AV26" s="76"/>
      <c r="AW26" s="76"/>
      <c r="AX26" s="76"/>
      <c r="AY26" s="76"/>
      <c r="AZ26" s="76" t="str">
        <f t="shared" si="64"/>
        <v/>
      </c>
      <c r="BA26" s="76" t="str">
        <f t="shared" si="65"/>
        <v/>
      </c>
      <c r="BB26" s="76" t="str">
        <f t="shared" si="66"/>
        <v/>
      </c>
      <c r="BC26" s="76"/>
      <c r="BD26" s="76"/>
      <c r="BE26" s="76"/>
      <c r="BF26" s="76"/>
      <c r="BG26" s="76"/>
      <c r="BH26" s="76"/>
      <c r="BI26" s="76"/>
      <c r="BJ26" s="77" t="str">
        <f t="shared" si="67"/>
        <v/>
      </c>
      <c r="BK26" s="77" t="str">
        <f t="shared" si="68"/>
        <v/>
      </c>
      <c r="BL26" s="77" t="str">
        <f t="shared" si="69"/>
        <v/>
      </c>
      <c r="BM26" s="77" t="str">
        <f t="shared" si="70"/>
        <v/>
      </c>
      <c r="BN26" s="77" t="str">
        <f t="shared" si="71"/>
        <v/>
      </c>
      <c r="BO26" s="77" t="str">
        <f t="shared" si="72"/>
        <v/>
      </c>
      <c r="BP26" s="77" t="str">
        <f t="shared" si="73"/>
        <v/>
      </c>
      <c r="BQ26" s="77" t="str">
        <f t="shared" si="74"/>
        <v/>
      </c>
      <c r="BR26" s="77" t="str">
        <f t="shared" si="75"/>
        <v/>
      </c>
      <c r="BS26" s="77" t="str">
        <f t="shared" si="76"/>
        <v/>
      </c>
      <c r="BT26" s="77" t="str">
        <f t="shared" si="77"/>
        <v/>
      </c>
      <c r="BU26" s="77" t="str">
        <f t="shared" si="78"/>
        <v/>
      </c>
      <c r="BV26" s="77" t="str">
        <f t="shared" si="79"/>
        <v/>
      </c>
      <c r="BW26" s="77" t="str">
        <f t="shared" si="80"/>
        <v/>
      </c>
      <c r="BX26" s="77" t="str">
        <f t="shared" si="81"/>
        <v/>
      </c>
      <c r="BY26" s="77" t="str">
        <f t="shared" si="82"/>
        <v/>
      </c>
      <c r="BZ26" s="77" t="str">
        <f t="shared" si="83"/>
        <v/>
      </c>
      <c r="CA26" s="77" t="str">
        <f t="shared" si="84"/>
        <v/>
      </c>
      <c r="CB26" s="77" t="str">
        <f t="shared" si="85"/>
        <v/>
      </c>
      <c r="CC26" s="77" t="str">
        <f t="shared" si="86"/>
        <v/>
      </c>
      <c r="CD26" s="78"/>
      <c r="CE26" s="79"/>
      <c r="CF26" s="79"/>
      <c r="CG26" s="79"/>
      <c r="CH26" s="76"/>
      <c r="CI26" s="76"/>
      <c r="CJ26" s="79"/>
      <c r="CK26" s="80"/>
      <c r="CL26" s="80"/>
      <c r="CM26" s="81"/>
      <c r="CN26" s="81"/>
      <c r="CO26" s="73"/>
      <c r="CP26" s="73"/>
      <c r="CQ26" s="73"/>
      <c r="CR26" s="73"/>
      <c r="CS26" s="73"/>
      <c r="CT26" s="73"/>
      <c r="CU26" s="73"/>
      <c r="CV26" s="79"/>
      <c r="CW26" s="79"/>
      <c r="CX26" s="79"/>
      <c r="CY26" s="79"/>
      <c r="CZ26" s="79"/>
      <c r="DA26" s="79"/>
      <c r="DB26" s="79"/>
    </row>
    <row r="27" spans="1:106" s="35" customFormat="1" ht="24" customHeight="1" x14ac:dyDescent="0.25">
      <c r="A27" s="65"/>
      <c r="B27" s="66"/>
      <c r="C27" s="66"/>
      <c r="D27" s="67"/>
      <c r="E27" s="67"/>
      <c r="F27" s="67"/>
      <c r="G27" s="67"/>
      <c r="H27" s="67"/>
      <c r="I27" s="67"/>
      <c r="J27" s="67"/>
      <c r="K27" s="67"/>
      <c r="L27" s="67"/>
      <c r="M27" s="67"/>
      <c r="N27" s="67"/>
      <c r="O27" s="67"/>
      <c r="P27" s="67"/>
      <c r="Q27" s="67"/>
      <c r="R27" s="67"/>
      <c r="S27" s="67"/>
      <c r="T27" s="67"/>
      <c r="U27" s="67"/>
      <c r="V27" s="67"/>
      <c r="W27" s="67"/>
      <c r="X27" s="67"/>
      <c r="Y27" s="67"/>
      <c r="Z27" s="68"/>
      <c r="AA27" s="69"/>
      <c r="AB27" s="70"/>
      <c r="AC27" s="71"/>
      <c r="AD27" s="72"/>
      <c r="AE27" s="70"/>
      <c r="AF27" s="67"/>
      <c r="AG27" s="34"/>
      <c r="AH27" s="75"/>
      <c r="AI27" s="76"/>
      <c r="AJ27" s="76"/>
      <c r="AK27" s="76"/>
      <c r="AL27" s="76"/>
      <c r="AM27" s="76"/>
      <c r="AN27" s="76"/>
      <c r="AO27" s="76"/>
      <c r="AP27" s="76"/>
      <c r="AQ27" s="76"/>
      <c r="AR27" s="76"/>
      <c r="AS27" s="76"/>
      <c r="AT27" s="76"/>
      <c r="AU27" s="76"/>
      <c r="AV27" s="76"/>
      <c r="AW27" s="76"/>
      <c r="AX27" s="76"/>
      <c r="AY27" s="76"/>
      <c r="AZ27" s="76" t="str">
        <f t="shared" si="64"/>
        <v/>
      </c>
      <c r="BA27" s="76" t="str">
        <f t="shared" si="65"/>
        <v/>
      </c>
      <c r="BB27" s="76" t="str">
        <f t="shared" si="66"/>
        <v/>
      </c>
      <c r="BC27" s="76"/>
      <c r="BD27" s="76"/>
      <c r="BE27" s="76"/>
      <c r="BF27" s="76"/>
      <c r="BG27" s="76"/>
      <c r="BH27" s="76"/>
      <c r="BI27" s="76"/>
      <c r="BJ27" s="77" t="str">
        <f t="shared" si="67"/>
        <v/>
      </c>
      <c r="BK27" s="77" t="str">
        <f t="shared" si="68"/>
        <v/>
      </c>
      <c r="BL27" s="77" t="str">
        <f t="shared" si="69"/>
        <v/>
      </c>
      <c r="BM27" s="77" t="str">
        <f t="shared" si="70"/>
        <v/>
      </c>
      <c r="BN27" s="77" t="str">
        <f t="shared" si="71"/>
        <v/>
      </c>
      <c r="BO27" s="77" t="str">
        <f t="shared" si="72"/>
        <v/>
      </c>
      <c r="BP27" s="77" t="str">
        <f t="shared" si="73"/>
        <v/>
      </c>
      <c r="BQ27" s="77" t="str">
        <f t="shared" si="74"/>
        <v/>
      </c>
      <c r="BR27" s="77" t="str">
        <f t="shared" si="75"/>
        <v/>
      </c>
      <c r="BS27" s="77" t="str">
        <f t="shared" si="76"/>
        <v/>
      </c>
      <c r="BT27" s="77" t="str">
        <f t="shared" si="77"/>
        <v/>
      </c>
      <c r="BU27" s="77" t="str">
        <f t="shared" si="78"/>
        <v/>
      </c>
      <c r="BV27" s="77" t="str">
        <f t="shared" si="79"/>
        <v/>
      </c>
      <c r="BW27" s="77" t="str">
        <f t="shared" si="80"/>
        <v/>
      </c>
      <c r="BX27" s="77" t="str">
        <f t="shared" si="81"/>
        <v/>
      </c>
      <c r="BY27" s="77" t="str">
        <f t="shared" si="82"/>
        <v/>
      </c>
      <c r="BZ27" s="77" t="str">
        <f t="shared" si="83"/>
        <v/>
      </c>
      <c r="CA27" s="77" t="str">
        <f t="shared" si="84"/>
        <v/>
      </c>
      <c r="CB27" s="77" t="str">
        <f t="shared" si="85"/>
        <v/>
      </c>
      <c r="CC27" s="77" t="str">
        <f t="shared" si="86"/>
        <v/>
      </c>
      <c r="CD27" s="78"/>
      <c r="CE27" s="79"/>
      <c r="CF27" s="79"/>
      <c r="CG27" s="79"/>
      <c r="CH27" s="76"/>
      <c r="CI27" s="76"/>
      <c r="CJ27" s="79"/>
      <c r="CK27" s="80"/>
      <c r="CL27" s="80"/>
      <c r="CM27" s="81"/>
      <c r="CN27" s="81"/>
      <c r="CO27" s="73"/>
      <c r="CP27" s="73"/>
      <c r="CQ27" s="73"/>
      <c r="CR27" s="73"/>
      <c r="CS27" s="73"/>
      <c r="CT27" s="73"/>
      <c r="CU27" s="73"/>
      <c r="CV27" s="79"/>
      <c r="CW27" s="79"/>
      <c r="CX27" s="79"/>
      <c r="CY27" s="79"/>
      <c r="CZ27" s="79"/>
      <c r="DA27" s="79"/>
      <c r="DB27" s="79"/>
    </row>
    <row r="28" spans="1:106" s="35" customFormat="1" ht="24" customHeight="1" x14ac:dyDescent="0.25">
      <c r="A28" s="65"/>
      <c r="B28" s="66"/>
      <c r="C28" s="66"/>
      <c r="D28" s="67"/>
      <c r="E28" s="67"/>
      <c r="F28" s="67"/>
      <c r="G28" s="67"/>
      <c r="H28" s="67"/>
      <c r="I28" s="67"/>
      <c r="J28" s="67"/>
      <c r="K28" s="67"/>
      <c r="L28" s="67"/>
      <c r="M28" s="67"/>
      <c r="N28" s="67"/>
      <c r="O28" s="67"/>
      <c r="P28" s="67"/>
      <c r="Q28" s="67"/>
      <c r="R28" s="67"/>
      <c r="S28" s="67"/>
      <c r="T28" s="67"/>
      <c r="U28" s="67"/>
      <c r="V28" s="67"/>
      <c r="W28" s="67"/>
      <c r="X28" s="67"/>
      <c r="Y28" s="67"/>
      <c r="Z28" s="68"/>
      <c r="AA28" s="69"/>
      <c r="AB28" s="70"/>
      <c r="AC28" s="71"/>
      <c r="AD28" s="72"/>
      <c r="AE28" s="70"/>
      <c r="AF28" s="67"/>
      <c r="AG28" s="34"/>
      <c r="AH28" s="75"/>
      <c r="AI28" s="76"/>
      <c r="AJ28" s="76"/>
      <c r="AK28" s="76"/>
      <c r="AL28" s="76"/>
      <c r="AM28" s="76"/>
      <c r="AN28" s="76"/>
      <c r="AO28" s="76"/>
      <c r="AP28" s="76"/>
      <c r="AQ28" s="76"/>
      <c r="AR28" s="76"/>
      <c r="AS28" s="76"/>
      <c r="AT28" s="76"/>
      <c r="AU28" s="76"/>
      <c r="AV28" s="76"/>
      <c r="AW28" s="76"/>
      <c r="AX28" s="76"/>
      <c r="AY28" s="76"/>
      <c r="AZ28" s="76" t="str">
        <f t="shared" si="64"/>
        <v/>
      </c>
      <c r="BA28" s="76" t="str">
        <f t="shared" si="65"/>
        <v/>
      </c>
      <c r="BB28" s="76" t="str">
        <f t="shared" si="66"/>
        <v/>
      </c>
      <c r="BC28" s="76"/>
      <c r="BD28" s="76"/>
      <c r="BE28" s="76"/>
      <c r="BF28" s="76"/>
      <c r="BG28" s="76"/>
      <c r="BH28" s="76"/>
      <c r="BI28" s="76"/>
      <c r="BJ28" s="77" t="str">
        <f t="shared" si="67"/>
        <v/>
      </c>
      <c r="BK28" s="77" t="str">
        <f t="shared" si="68"/>
        <v/>
      </c>
      <c r="BL28" s="77" t="str">
        <f t="shared" si="69"/>
        <v/>
      </c>
      <c r="BM28" s="77" t="str">
        <f t="shared" si="70"/>
        <v/>
      </c>
      <c r="BN28" s="77" t="str">
        <f t="shared" si="71"/>
        <v/>
      </c>
      <c r="BO28" s="77" t="str">
        <f t="shared" si="72"/>
        <v/>
      </c>
      <c r="BP28" s="77" t="str">
        <f t="shared" si="73"/>
        <v/>
      </c>
      <c r="BQ28" s="77" t="str">
        <f t="shared" si="74"/>
        <v/>
      </c>
      <c r="BR28" s="77" t="str">
        <f t="shared" si="75"/>
        <v/>
      </c>
      <c r="BS28" s="77" t="str">
        <f t="shared" si="76"/>
        <v/>
      </c>
      <c r="BT28" s="77" t="str">
        <f t="shared" si="77"/>
        <v/>
      </c>
      <c r="BU28" s="77" t="str">
        <f t="shared" si="78"/>
        <v/>
      </c>
      <c r="BV28" s="77" t="str">
        <f t="shared" si="79"/>
        <v/>
      </c>
      <c r="BW28" s="77" t="str">
        <f t="shared" si="80"/>
        <v/>
      </c>
      <c r="BX28" s="77" t="str">
        <f t="shared" si="81"/>
        <v/>
      </c>
      <c r="BY28" s="77" t="str">
        <f t="shared" si="82"/>
        <v/>
      </c>
      <c r="BZ28" s="77" t="str">
        <f t="shared" si="83"/>
        <v/>
      </c>
      <c r="CA28" s="77" t="str">
        <f t="shared" si="84"/>
        <v/>
      </c>
      <c r="CB28" s="77" t="str">
        <f t="shared" si="85"/>
        <v/>
      </c>
      <c r="CC28" s="77" t="str">
        <f t="shared" si="86"/>
        <v/>
      </c>
      <c r="CD28" s="78"/>
      <c r="CE28" s="79"/>
      <c r="CF28" s="79"/>
      <c r="CG28" s="79"/>
      <c r="CH28" s="76"/>
      <c r="CI28" s="76"/>
      <c r="CJ28" s="79"/>
      <c r="CK28" s="80"/>
      <c r="CL28" s="80"/>
      <c r="CM28" s="81"/>
      <c r="CN28" s="81"/>
      <c r="CO28" s="73"/>
      <c r="CP28" s="73"/>
      <c r="CQ28" s="73"/>
      <c r="CR28" s="73"/>
      <c r="CS28" s="73"/>
      <c r="CT28" s="73"/>
      <c r="CU28" s="73"/>
      <c r="CV28" s="79"/>
      <c r="CW28" s="79"/>
      <c r="CX28" s="79"/>
      <c r="CY28" s="79"/>
      <c r="CZ28" s="79"/>
      <c r="DA28" s="79"/>
      <c r="DB28" s="79"/>
    </row>
    <row r="29" spans="1:106" s="35" customFormat="1" ht="24" customHeight="1" x14ac:dyDescent="0.25">
      <c r="A29" s="65"/>
      <c r="B29" s="66"/>
      <c r="C29" s="66"/>
      <c r="D29" s="67"/>
      <c r="E29" s="67"/>
      <c r="F29" s="67"/>
      <c r="G29" s="67"/>
      <c r="H29" s="67"/>
      <c r="I29" s="67"/>
      <c r="J29" s="67"/>
      <c r="K29" s="67"/>
      <c r="L29" s="67"/>
      <c r="M29" s="67"/>
      <c r="N29" s="67"/>
      <c r="O29" s="67"/>
      <c r="P29" s="67"/>
      <c r="Q29" s="67"/>
      <c r="R29" s="67"/>
      <c r="S29" s="67"/>
      <c r="T29" s="67"/>
      <c r="U29" s="67"/>
      <c r="V29" s="67"/>
      <c r="W29" s="67"/>
      <c r="X29" s="67"/>
      <c r="Y29" s="67"/>
      <c r="Z29" s="68"/>
      <c r="AA29" s="69"/>
      <c r="AB29" s="70"/>
      <c r="AC29" s="71"/>
      <c r="AD29" s="72"/>
      <c r="AE29" s="70"/>
      <c r="AF29" s="67"/>
      <c r="AG29" s="34"/>
      <c r="AH29" s="75"/>
      <c r="AI29" s="76"/>
      <c r="AJ29" s="76"/>
      <c r="AK29" s="76"/>
      <c r="AL29" s="76"/>
      <c r="AM29" s="76"/>
      <c r="AN29" s="76"/>
      <c r="AO29" s="76"/>
      <c r="AP29" s="76"/>
      <c r="AQ29" s="76"/>
      <c r="AR29" s="76"/>
      <c r="AS29" s="76"/>
      <c r="AT29" s="76"/>
      <c r="AU29" s="76"/>
      <c r="AV29" s="76"/>
      <c r="AW29" s="76"/>
      <c r="AX29" s="76"/>
      <c r="AY29" s="76"/>
      <c r="AZ29" s="76" t="str">
        <f t="shared" si="64"/>
        <v/>
      </c>
      <c r="BA29" s="76" t="str">
        <f t="shared" si="65"/>
        <v/>
      </c>
      <c r="BB29" s="76" t="str">
        <f t="shared" si="66"/>
        <v/>
      </c>
      <c r="BC29" s="76"/>
      <c r="BD29" s="76"/>
      <c r="BE29" s="76"/>
      <c r="BF29" s="76"/>
      <c r="BG29" s="76"/>
      <c r="BH29" s="76"/>
      <c r="BI29" s="76"/>
      <c r="BJ29" s="77" t="str">
        <f t="shared" si="67"/>
        <v/>
      </c>
      <c r="BK29" s="77" t="str">
        <f t="shared" si="68"/>
        <v/>
      </c>
      <c r="BL29" s="77" t="str">
        <f t="shared" si="69"/>
        <v/>
      </c>
      <c r="BM29" s="77" t="str">
        <f t="shared" si="70"/>
        <v/>
      </c>
      <c r="BN29" s="77" t="str">
        <f t="shared" si="71"/>
        <v/>
      </c>
      <c r="BO29" s="77" t="str">
        <f t="shared" si="72"/>
        <v/>
      </c>
      <c r="BP29" s="77" t="str">
        <f t="shared" si="73"/>
        <v/>
      </c>
      <c r="BQ29" s="77" t="str">
        <f t="shared" si="74"/>
        <v/>
      </c>
      <c r="BR29" s="77" t="str">
        <f t="shared" si="75"/>
        <v/>
      </c>
      <c r="BS29" s="77" t="str">
        <f t="shared" si="76"/>
        <v/>
      </c>
      <c r="BT29" s="77" t="str">
        <f t="shared" si="77"/>
        <v/>
      </c>
      <c r="BU29" s="77" t="str">
        <f t="shared" si="78"/>
        <v/>
      </c>
      <c r="BV29" s="77" t="str">
        <f t="shared" si="79"/>
        <v/>
      </c>
      <c r="BW29" s="77" t="str">
        <f t="shared" si="80"/>
        <v/>
      </c>
      <c r="BX29" s="77" t="str">
        <f t="shared" si="81"/>
        <v/>
      </c>
      <c r="BY29" s="77" t="str">
        <f t="shared" si="82"/>
        <v/>
      </c>
      <c r="BZ29" s="77" t="str">
        <f t="shared" si="83"/>
        <v/>
      </c>
      <c r="CA29" s="77" t="str">
        <f t="shared" si="84"/>
        <v/>
      </c>
      <c r="CB29" s="77" t="str">
        <f t="shared" si="85"/>
        <v/>
      </c>
      <c r="CC29" s="77" t="str">
        <f t="shared" si="86"/>
        <v/>
      </c>
      <c r="CD29" s="78"/>
      <c r="CE29" s="79"/>
      <c r="CF29" s="79"/>
      <c r="CG29" s="79"/>
      <c r="CH29" s="76"/>
      <c r="CI29" s="76"/>
      <c r="CJ29" s="79"/>
      <c r="CK29" s="80"/>
      <c r="CL29" s="80"/>
      <c r="CM29" s="81"/>
      <c r="CN29" s="81"/>
      <c r="CO29" s="73"/>
      <c r="CP29" s="73"/>
      <c r="CQ29" s="73"/>
      <c r="CR29" s="73"/>
      <c r="CS29" s="73"/>
      <c r="CT29" s="73"/>
      <c r="CU29" s="73"/>
      <c r="CV29" s="79"/>
      <c r="CW29" s="79"/>
      <c r="CX29" s="79"/>
      <c r="CY29" s="79"/>
      <c r="CZ29" s="79"/>
      <c r="DA29" s="79"/>
      <c r="DB29" s="79"/>
    </row>
    <row r="30" spans="1:106" s="35" customFormat="1" ht="24" customHeight="1" x14ac:dyDescent="0.25">
      <c r="A30" s="65"/>
      <c r="B30" s="66"/>
      <c r="C30" s="66"/>
      <c r="D30" s="67"/>
      <c r="E30" s="67"/>
      <c r="F30" s="67"/>
      <c r="G30" s="67"/>
      <c r="H30" s="67"/>
      <c r="I30" s="67"/>
      <c r="J30" s="67"/>
      <c r="K30" s="67"/>
      <c r="L30" s="67"/>
      <c r="M30" s="67"/>
      <c r="N30" s="67"/>
      <c r="O30" s="67"/>
      <c r="P30" s="67"/>
      <c r="Q30" s="67"/>
      <c r="R30" s="67"/>
      <c r="S30" s="67"/>
      <c r="T30" s="67"/>
      <c r="U30" s="67"/>
      <c r="V30" s="67"/>
      <c r="W30" s="67"/>
      <c r="X30" s="67"/>
      <c r="Y30" s="67"/>
      <c r="Z30" s="68"/>
      <c r="AA30" s="69"/>
      <c r="AB30" s="70"/>
      <c r="AC30" s="71"/>
      <c r="AD30" s="72"/>
      <c r="AE30" s="70"/>
      <c r="AF30" s="67"/>
      <c r="AG30" s="34"/>
      <c r="AH30" s="75"/>
      <c r="AI30" s="76"/>
      <c r="AJ30" s="76"/>
      <c r="AK30" s="76"/>
      <c r="AL30" s="76"/>
      <c r="AM30" s="76"/>
      <c r="AN30" s="76"/>
      <c r="AO30" s="76"/>
      <c r="AP30" s="76"/>
      <c r="AQ30" s="76"/>
      <c r="AR30" s="76"/>
      <c r="AS30" s="76"/>
      <c r="AT30" s="76"/>
      <c r="AU30" s="76"/>
      <c r="AV30" s="76"/>
      <c r="AW30" s="76"/>
      <c r="AX30" s="76"/>
      <c r="AY30" s="76"/>
      <c r="AZ30" s="76" t="str">
        <f t="shared" si="64"/>
        <v/>
      </c>
      <c r="BA30" s="76" t="str">
        <f t="shared" si="65"/>
        <v/>
      </c>
      <c r="BB30" s="76" t="str">
        <f t="shared" si="66"/>
        <v/>
      </c>
      <c r="BC30" s="76"/>
      <c r="BD30" s="76"/>
      <c r="BE30" s="76"/>
      <c r="BF30" s="76"/>
      <c r="BG30" s="76"/>
      <c r="BH30" s="76"/>
      <c r="BI30" s="76"/>
      <c r="BJ30" s="77" t="str">
        <f t="shared" ref="BJ30:BX30" si="87">IF(D30*D$4=0,"",D30-D$4)</f>
        <v/>
      </c>
      <c r="BK30" s="77" t="str">
        <f t="shared" si="87"/>
        <v/>
      </c>
      <c r="BL30" s="77" t="str">
        <f t="shared" si="87"/>
        <v/>
      </c>
      <c r="BM30" s="77" t="str">
        <f t="shared" si="87"/>
        <v/>
      </c>
      <c r="BN30" s="77" t="str">
        <f t="shared" si="87"/>
        <v/>
      </c>
      <c r="BO30" s="77" t="str">
        <f t="shared" si="87"/>
        <v/>
      </c>
      <c r="BP30" s="77" t="str">
        <f t="shared" si="87"/>
        <v/>
      </c>
      <c r="BQ30" s="77" t="str">
        <f t="shared" si="87"/>
        <v/>
      </c>
      <c r="BR30" s="77" t="str">
        <f t="shared" si="87"/>
        <v/>
      </c>
      <c r="BS30" s="77" t="str">
        <f t="shared" si="87"/>
        <v/>
      </c>
      <c r="BT30" s="77" t="str">
        <f t="shared" si="87"/>
        <v/>
      </c>
      <c r="BU30" s="77" t="str">
        <f t="shared" si="87"/>
        <v/>
      </c>
      <c r="BV30" s="77" t="str">
        <f t="shared" si="87"/>
        <v/>
      </c>
      <c r="BW30" s="77" t="str">
        <f t="shared" si="87"/>
        <v/>
      </c>
      <c r="BX30" s="77" t="str">
        <f t="shared" si="87"/>
        <v/>
      </c>
      <c r="BY30" s="77" t="str">
        <f t="shared" ref="BY30:BY38" si="88">IF(S30*S$4=0,"",S30-S$4)</f>
        <v/>
      </c>
      <c r="BZ30" s="77" t="str">
        <f t="shared" si="83"/>
        <v/>
      </c>
      <c r="CA30" s="77" t="str">
        <f t="shared" si="84"/>
        <v/>
      </c>
      <c r="CB30" s="77" t="str">
        <f t="shared" si="85"/>
        <v/>
      </c>
      <c r="CC30" s="77" t="str">
        <f t="shared" si="86"/>
        <v/>
      </c>
      <c r="CD30" s="78"/>
      <c r="CE30" s="79"/>
      <c r="CF30" s="79"/>
      <c r="CG30" s="79"/>
      <c r="CH30" s="76"/>
      <c r="CI30" s="76"/>
      <c r="CJ30" s="79"/>
      <c r="CK30" s="80"/>
      <c r="CL30" s="80"/>
      <c r="CM30" s="81"/>
      <c r="CN30" s="81"/>
      <c r="CO30" s="73"/>
      <c r="CP30" s="73"/>
      <c r="CQ30" s="73"/>
      <c r="CR30" s="73"/>
      <c r="CS30" s="73"/>
      <c r="CT30" s="73"/>
      <c r="CU30" s="73"/>
      <c r="CV30" s="79"/>
      <c r="CW30" s="79"/>
      <c r="CX30" s="79"/>
      <c r="CY30" s="79"/>
      <c r="CZ30" s="79"/>
      <c r="DA30" s="79"/>
      <c r="DB30" s="79"/>
    </row>
    <row r="31" spans="1:106" s="35" customFormat="1" ht="24" customHeight="1" x14ac:dyDescent="0.25">
      <c r="A31" s="65"/>
      <c r="B31" s="66"/>
      <c r="C31" s="66"/>
      <c r="D31" s="67"/>
      <c r="E31" s="67"/>
      <c r="F31" s="67"/>
      <c r="G31" s="67"/>
      <c r="H31" s="67"/>
      <c r="I31" s="67"/>
      <c r="J31" s="67"/>
      <c r="K31" s="67"/>
      <c r="L31" s="67"/>
      <c r="M31" s="67"/>
      <c r="N31" s="67"/>
      <c r="O31" s="67"/>
      <c r="P31" s="67"/>
      <c r="Q31" s="67"/>
      <c r="R31" s="67"/>
      <c r="S31" s="67"/>
      <c r="T31" s="67"/>
      <c r="U31" s="67"/>
      <c r="V31" s="67"/>
      <c r="W31" s="67"/>
      <c r="X31" s="67"/>
      <c r="Y31" s="67"/>
      <c r="Z31" s="68"/>
      <c r="AA31" s="69"/>
      <c r="AB31" s="70"/>
      <c r="AC31" s="71"/>
      <c r="AD31" s="72"/>
      <c r="AE31" s="70"/>
      <c r="AF31" s="67"/>
      <c r="AG31" s="34"/>
      <c r="AH31" s="75"/>
      <c r="AI31" s="76"/>
      <c r="AJ31" s="76"/>
      <c r="AK31" s="76"/>
      <c r="AL31" s="76"/>
      <c r="AM31" s="76"/>
      <c r="AN31" s="76"/>
      <c r="AO31" s="76"/>
      <c r="AP31" s="76"/>
      <c r="AQ31" s="76"/>
      <c r="AR31" s="76"/>
      <c r="AS31" s="76"/>
      <c r="AT31" s="76"/>
      <c r="AU31" s="76"/>
      <c r="AV31" s="76"/>
      <c r="AW31" s="76"/>
      <c r="AX31" s="76"/>
      <c r="AY31" s="76"/>
      <c r="AZ31" s="76" t="str">
        <f t="shared" si="64"/>
        <v/>
      </c>
      <c r="BA31" s="76" t="str">
        <f t="shared" si="65"/>
        <v/>
      </c>
      <c r="BB31" s="76" t="str">
        <f t="shared" si="66"/>
        <v/>
      </c>
      <c r="BC31" s="76"/>
      <c r="BD31" s="76"/>
      <c r="BE31" s="76"/>
      <c r="BF31" s="76"/>
      <c r="BG31" s="76"/>
      <c r="BH31" s="76"/>
      <c r="BI31" s="76"/>
      <c r="BJ31" s="77" t="str">
        <f t="shared" ref="BJ31:BX38" si="89">IF(D31*D$4=0,"",D31-D$4)</f>
        <v/>
      </c>
      <c r="BK31" s="77" t="str">
        <f t="shared" si="89"/>
        <v/>
      </c>
      <c r="BL31" s="77" t="str">
        <f t="shared" si="89"/>
        <v/>
      </c>
      <c r="BM31" s="77" t="str">
        <f t="shared" si="89"/>
        <v/>
      </c>
      <c r="BN31" s="77" t="str">
        <f t="shared" si="89"/>
        <v/>
      </c>
      <c r="BO31" s="77" t="str">
        <f t="shared" si="89"/>
        <v/>
      </c>
      <c r="BP31" s="77" t="str">
        <f t="shared" si="89"/>
        <v/>
      </c>
      <c r="BQ31" s="77" t="str">
        <f t="shared" si="89"/>
        <v/>
      </c>
      <c r="BR31" s="77" t="str">
        <f t="shared" si="89"/>
        <v/>
      </c>
      <c r="BS31" s="77" t="str">
        <f t="shared" si="89"/>
        <v/>
      </c>
      <c r="BT31" s="77" t="str">
        <f t="shared" si="89"/>
        <v/>
      </c>
      <c r="BU31" s="77" t="str">
        <f t="shared" si="89"/>
        <v/>
      </c>
      <c r="BV31" s="77" t="str">
        <f t="shared" si="89"/>
        <v/>
      </c>
      <c r="BW31" s="77" t="str">
        <f t="shared" si="89"/>
        <v/>
      </c>
      <c r="BX31" s="77" t="str">
        <f t="shared" si="89"/>
        <v/>
      </c>
      <c r="BY31" s="77" t="str">
        <f t="shared" si="88"/>
        <v/>
      </c>
      <c r="BZ31" s="77" t="str">
        <f t="shared" si="83"/>
        <v/>
      </c>
      <c r="CA31" s="77" t="str">
        <f t="shared" si="84"/>
        <v/>
      </c>
      <c r="CB31" s="77" t="str">
        <f t="shared" si="85"/>
        <v/>
      </c>
      <c r="CC31" s="77" t="str">
        <f t="shared" si="86"/>
        <v/>
      </c>
      <c r="CD31" s="78"/>
      <c r="CE31" s="79"/>
      <c r="CF31" s="79"/>
      <c r="CG31" s="79"/>
      <c r="CH31" s="76"/>
      <c r="CI31" s="76"/>
      <c r="CJ31" s="79"/>
      <c r="CK31" s="80"/>
      <c r="CL31" s="80"/>
      <c r="CM31" s="81"/>
      <c r="CN31" s="81"/>
      <c r="CO31" s="73"/>
      <c r="CP31" s="73"/>
      <c r="CQ31" s="73"/>
      <c r="CR31" s="73"/>
      <c r="CS31" s="73"/>
      <c r="CT31" s="73"/>
      <c r="CU31" s="73"/>
      <c r="CV31" s="79"/>
      <c r="CW31" s="79"/>
      <c r="CX31" s="79"/>
      <c r="CY31" s="79"/>
      <c r="CZ31" s="79"/>
      <c r="DA31" s="79"/>
      <c r="DB31" s="79"/>
    </row>
    <row r="32" spans="1:106" s="35" customFormat="1" ht="24" customHeight="1" x14ac:dyDescent="0.25">
      <c r="A32" s="65"/>
      <c r="B32" s="66"/>
      <c r="C32" s="66"/>
      <c r="D32" s="67"/>
      <c r="E32" s="67"/>
      <c r="F32" s="67"/>
      <c r="G32" s="67"/>
      <c r="H32" s="67"/>
      <c r="I32" s="67"/>
      <c r="J32" s="67"/>
      <c r="K32" s="67"/>
      <c r="L32" s="67"/>
      <c r="M32" s="67"/>
      <c r="N32" s="67"/>
      <c r="O32" s="67"/>
      <c r="P32" s="67"/>
      <c r="Q32" s="67"/>
      <c r="R32" s="67"/>
      <c r="S32" s="67"/>
      <c r="T32" s="67"/>
      <c r="U32" s="67"/>
      <c r="V32" s="67"/>
      <c r="W32" s="67"/>
      <c r="X32" s="67"/>
      <c r="Y32" s="67"/>
      <c r="Z32" s="68"/>
      <c r="AA32" s="69"/>
      <c r="AB32" s="70"/>
      <c r="AC32" s="71"/>
      <c r="AD32" s="72"/>
      <c r="AE32" s="70"/>
      <c r="AF32" s="67"/>
      <c r="AG32" s="34"/>
      <c r="AH32" s="75"/>
      <c r="AI32" s="76"/>
      <c r="AJ32" s="76"/>
      <c r="AK32" s="76"/>
      <c r="AL32" s="76"/>
      <c r="AM32" s="76"/>
      <c r="AN32" s="76"/>
      <c r="AO32" s="76"/>
      <c r="AP32" s="76"/>
      <c r="AQ32" s="76"/>
      <c r="AR32" s="76"/>
      <c r="AS32" s="76"/>
      <c r="AT32" s="76"/>
      <c r="AU32" s="76"/>
      <c r="AV32" s="76"/>
      <c r="AW32" s="76"/>
      <c r="AX32" s="76"/>
      <c r="AY32" s="76"/>
      <c r="AZ32" s="76" t="str">
        <f t="shared" si="64"/>
        <v/>
      </c>
      <c r="BA32" s="76" t="str">
        <f t="shared" si="65"/>
        <v/>
      </c>
      <c r="BB32" s="76" t="str">
        <f t="shared" si="66"/>
        <v/>
      </c>
      <c r="BC32" s="76"/>
      <c r="BD32" s="76"/>
      <c r="BE32" s="76"/>
      <c r="BF32" s="76"/>
      <c r="BG32" s="76"/>
      <c r="BH32" s="76"/>
      <c r="BI32" s="76"/>
      <c r="BJ32" s="77" t="str">
        <f t="shared" si="89"/>
        <v/>
      </c>
      <c r="BK32" s="77" t="str">
        <f t="shared" si="89"/>
        <v/>
      </c>
      <c r="BL32" s="77" t="str">
        <f t="shared" si="89"/>
        <v/>
      </c>
      <c r="BM32" s="77" t="str">
        <f t="shared" si="89"/>
        <v/>
      </c>
      <c r="BN32" s="77" t="str">
        <f t="shared" si="89"/>
        <v/>
      </c>
      <c r="BO32" s="77" t="str">
        <f t="shared" si="89"/>
        <v/>
      </c>
      <c r="BP32" s="77" t="str">
        <f t="shared" si="89"/>
        <v/>
      </c>
      <c r="BQ32" s="77" t="str">
        <f t="shared" si="89"/>
        <v/>
      </c>
      <c r="BR32" s="77" t="str">
        <f t="shared" si="89"/>
        <v/>
      </c>
      <c r="BS32" s="77" t="str">
        <f t="shared" si="89"/>
        <v/>
      </c>
      <c r="BT32" s="77" t="str">
        <f t="shared" si="89"/>
        <v/>
      </c>
      <c r="BU32" s="77" t="str">
        <f t="shared" si="89"/>
        <v/>
      </c>
      <c r="BV32" s="77" t="str">
        <f t="shared" si="89"/>
        <v/>
      </c>
      <c r="BW32" s="77" t="str">
        <f t="shared" si="89"/>
        <v/>
      </c>
      <c r="BX32" s="77" t="str">
        <f t="shared" si="89"/>
        <v/>
      </c>
      <c r="BY32" s="77" t="str">
        <f t="shared" si="88"/>
        <v/>
      </c>
      <c r="BZ32" s="77" t="str">
        <f t="shared" si="83"/>
        <v/>
      </c>
      <c r="CA32" s="77" t="str">
        <f t="shared" si="84"/>
        <v/>
      </c>
      <c r="CB32" s="77" t="str">
        <f t="shared" si="85"/>
        <v/>
      </c>
      <c r="CC32" s="77" t="str">
        <f t="shared" si="86"/>
        <v/>
      </c>
      <c r="CD32" s="78"/>
      <c r="CE32" s="79"/>
      <c r="CF32" s="79"/>
      <c r="CG32" s="79"/>
      <c r="CH32" s="76"/>
      <c r="CI32" s="76"/>
      <c r="CJ32" s="79"/>
      <c r="CK32" s="80"/>
      <c r="CL32" s="80"/>
      <c r="CM32" s="81"/>
      <c r="CN32" s="81"/>
      <c r="CO32" s="73"/>
      <c r="CP32" s="73"/>
      <c r="CQ32" s="73"/>
      <c r="CR32" s="73"/>
      <c r="CS32" s="73"/>
      <c r="CT32" s="73"/>
      <c r="CU32" s="73"/>
      <c r="CV32" s="79"/>
      <c r="CW32" s="79"/>
      <c r="CX32" s="79"/>
      <c r="CY32" s="79"/>
      <c r="CZ32" s="79"/>
      <c r="DA32" s="79"/>
      <c r="DB32" s="79"/>
    </row>
    <row r="33" spans="1:106" s="35" customFormat="1" ht="24" customHeight="1" x14ac:dyDescent="0.25">
      <c r="A33" s="65"/>
      <c r="B33" s="66"/>
      <c r="C33" s="66"/>
      <c r="D33" s="67"/>
      <c r="E33" s="67"/>
      <c r="F33" s="67"/>
      <c r="G33" s="67"/>
      <c r="H33" s="67"/>
      <c r="I33" s="67"/>
      <c r="J33" s="67"/>
      <c r="K33" s="67"/>
      <c r="L33" s="67"/>
      <c r="M33" s="67"/>
      <c r="N33" s="67"/>
      <c r="O33" s="67"/>
      <c r="P33" s="67"/>
      <c r="Q33" s="67"/>
      <c r="R33" s="67"/>
      <c r="S33" s="67"/>
      <c r="T33" s="67"/>
      <c r="U33" s="67"/>
      <c r="V33" s="67"/>
      <c r="W33" s="67"/>
      <c r="X33" s="67"/>
      <c r="Y33" s="67"/>
      <c r="Z33" s="68"/>
      <c r="AA33" s="69"/>
      <c r="AB33" s="70"/>
      <c r="AC33" s="71"/>
      <c r="AD33" s="72"/>
      <c r="AE33" s="70"/>
      <c r="AF33" s="67"/>
      <c r="AG33" s="34"/>
      <c r="AH33" s="75"/>
      <c r="AI33" s="76"/>
      <c r="AJ33" s="76"/>
      <c r="AK33" s="76"/>
      <c r="AL33" s="76"/>
      <c r="AM33" s="76"/>
      <c r="AN33" s="76"/>
      <c r="AO33" s="76"/>
      <c r="AP33" s="76"/>
      <c r="AQ33" s="76"/>
      <c r="AR33" s="76"/>
      <c r="AS33" s="76"/>
      <c r="AT33" s="76"/>
      <c r="AU33" s="76"/>
      <c r="AV33" s="76"/>
      <c r="AW33" s="76"/>
      <c r="AX33" s="76"/>
      <c r="AY33" s="76"/>
      <c r="AZ33" s="76" t="str">
        <f t="shared" si="64"/>
        <v/>
      </c>
      <c r="BA33" s="76" t="str">
        <f t="shared" si="65"/>
        <v/>
      </c>
      <c r="BB33" s="76" t="str">
        <f t="shared" si="66"/>
        <v/>
      </c>
      <c r="BC33" s="76"/>
      <c r="BD33" s="76"/>
      <c r="BE33" s="76"/>
      <c r="BF33" s="76"/>
      <c r="BG33" s="76"/>
      <c r="BH33" s="76"/>
      <c r="BI33" s="76"/>
      <c r="BJ33" s="77" t="str">
        <f t="shared" si="89"/>
        <v/>
      </c>
      <c r="BK33" s="77" t="str">
        <f t="shared" si="89"/>
        <v/>
      </c>
      <c r="BL33" s="77" t="str">
        <f t="shared" si="89"/>
        <v/>
      </c>
      <c r="BM33" s="77" t="str">
        <f t="shared" si="89"/>
        <v/>
      </c>
      <c r="BN33" s="77" t="str">
        <f t="shared" si="89"/>
        <v/>
      </c>
      <c r="BO33" s="77" t="str">
        <f t="shared" si="89"/>
        <v/>
      </c>
      <c r="BP33" s="77" t="str">
        <f t="shared" si="89"/>
        <v/>
      </c>
      <c r="BQ33" s="77" t="str">
        <f t="shared" si="89"/>
        <v/>
      </c>
      <c r="BR33" s="77" t="str">
        <f t="shared" si="89"/>
        <v/>
      </c>
      <c r="BS33" s="77" t="str">
        <f t="shared" si="89"/>
        <v/>
      </c>
      <c r="BT33" s="77" t="str">
        <f t="shared" si="89"/>
        <v/>
      </c>
      <c r="BU33" s="77" t="str">
        <f t="shared" si="89"/>
        <v/>
      </c>
      <c r="BV33" s="77" t="str">
        <f t="shared" si="89"/>
        <v/>
      </c>
      <c r="BW33" s="77" t="str">
        <f t="shared" si="89"/>
        <v/>
      </c>
      <c r="BX33" s="77" t="str">
        <f t="shared" si="89"/>
        <v/>
      </c>
      <c r="BY33" s="77" t="str">
        <f t="shared" si="88"/>
        <v/>
      </c>
      <c r="BZ33" s="77" t="str">
        <f t="shared" si="83"/>
        <v/>
      </c>
      <c r="CA33" s="77" t="str">
        <f t="shared" si="84"/>
        <v/>
      </c>
      <c r="CB33" s="77" t="str">
        <f t="shared" si="85"/>
        <v/>
      </c>
      <c r="CC33" s="77" t="str">
        <f t="shared" si="86"/>
        <v/>
      </c>
      <c r="CD33" s="78"/>
      <c r="CE33" s="79"/>
      <c r="CF33" s="79"/>
      <c r="CG33" s="79"/>
      <c r="CH33" s="76"/>
      <c r="CI33" s="76"/>
      <c r="CJ33" s="79"/>
      <c r="CK33" s="80"/>
      <c r="CL33" s="80"/>
      <c r="CM33" s="81"/>
      <c r="CN33" s="81"/>
      <c r="CO33" s="73"/>
      <c r="CP33" s="73"/>
      <c r="CQ33" s="73"/>
      <c r="CR33" s="73"/>
      <c r="CS33" s="73"/>
      <c r="CT33" s="73"/>
      <c r="CU33" s="73"/>
      <c r="CV33" s="79"/>
      <c r="CW33" s="79"/>
      <c r="CX33" s="79"/>
      <c r="CY33" s="79"/>
      <c r="CZ33" s="79"/>
      <c r="DA33" s="79"/>
      <c r="DB33" s="79"/>
    </row>
    <row r="34" spans="1:106" s="35" customFormat="1" ht="24" customHeight="1" x14ac:dyDescent="0.25">
      <c r="A34" s="65"/>
      <c r="B34" s="66"/>
      <c r="C34" s="66"/>
      <c r="D34" s="67"/>
      <c r="E34" s="67"/>
      <c r="F34" s="67"/>
      <c r="G34" s="67"/>
      <c r="H34" s="67"/>
      <c r="I34" s="67"/>
      <c r="J34" s="67"/>
      <c r="K34" s="67"/>
      <c r="L34" s="67"/>
      <c r="M34" s="67"/>
      <c r="N34" s="67"/>
      <c r="O34" s="67"/>
      <c r="P34" s="67"/>
      <c r="Q34" s="67"/>
      <c r="R34" s="67"/>
      <c r="S34" s="67"/>
      <c r="T34" s="67"/>
      <c r="U34" s="67"/>
      <c r="V34" s="67"/>
      <c r="W34" s="67"/>
      <c r="X34" s="67"/>
      <c r="Y34" s="67"/>
      <c r="Z34" s="68"/>
      <c r="AA34" s="69"/>
      <c r="AB34" s="70"/>
      <c r="AC34" s="71"/>
      <c r="AD34" s="72"/>
      <c r="AE34" s="70"/>
      <c r="AF34" s="67"/>
      <c r="AG34" s="34"/>
      <c r="AH34" s="75"/>
      <c r="AI34" s="76"/>
      <c r="AJ34" s="76"/>
      <c r="AK34" s="76"/>
      <c r="AL34" s="76"/>
      <c r="AM34" s="76"/>
      <c r="AN34" s="76"/>
      <c r="AO34" s="76"/>
      <c r="AP34" s="76"/>
      <c r="AQ34" s="76"/>
      <c r="AR34" s="76"/>
      <c r="AS34" s="76"/>
      <c r="AT34" s="76"/>
      <c r="AU34" s="76"/>
      <c r="AV34" s="76"/>
      <c r="AW34" s="76"/>
      <c r="AX34" s="76"/>
      <c r="AY34" s="76"/>
      <c r="AZ34" s="76" t="str">
        <f t="shared" si="64"/>
        <v/>
      </c>
      <c r="BA34" s="76" t="str">
        <f t="shared" si="65"/>
        <v/>
      </c>
      <c r="BB34" s="76" t="str">
        <f t="shared" si="66"/>
        <v/>
      </c>
      <c r="BC34" s="76"/>
      <c r="BD34" s="76"/>
      <c r="BE34" s="76"/>
      <c r="BF34" s="76"/>
      <c r="BG34" s="76"/>
      <c r="BH34" s="76"/>
      <c r="BI34" s="76"/>
      <c r="BJ34" s="77" t="str">
        <f t="shared" si="89"/>
        <v/>
      </c>
      <c r="BK34" s="77" t="str">
        <f t="shared" si="89"/>
        <v/>
      </c>
      <c r="BL34" s="77" t="str">
        <f t="shared" si="89"/>
        <v/>
      </c>
      <c r="BM34" s="77" t="str">
        <f t="shared" si="89"/>
        <v/>
      </c>
      <c r="BN34" s="77" t="str">
        <f t="shared" si="89"/>
        <v/>
      </c>
      <c r="BO34" s="77" t="str">
        <f t="shared" si="89"/>
        <v/>
      </c>
      <c r="BP34" s="77" t="str">
        <f t="shared" si="89"/>
        <v/>
      </c>
      <c r="BQ34" s="77" t="str">
        <f t="shared" si="89"/>
        <v/>
      </c>
      <c r="BR34" s="77" t="str">
        <f t="shared" si="89"/>
        <v/>
      </c>
      <c r="BS34" s="77" t="str">
        <f t="shared" si="89"/>
        <v/>
      </c>
      <c r="BT34" s="77" t="str">
        <f t="shared" si="89"/>
        <v/>
      </c>
      <c r="BU34" s="77" t="str">
        <f t="shared" si="89"/>
        <v/>
      </c>
      <c r="BV34" s="77" t="str">
        <f t="shared" si="89"/>
        <v/>
      </c>
      <c r="BW34" s="77" t="str">
        <f t="shared" si="89"/>
        <v/>
      </c>
      <c r="BX34" s="77" t="str">
        <f t="shared" si="89"/>
        <v/>
      </c>
      <c r="BY34" s="77" t="str">
        <f t="shared" si="88"/>
        <v/>
      </c>
      <c r="BZ34" s="77" t="str">
        <f t="shared" si="83"/>
        <v/>
      </c>
      <c r="CA34" s="77" t="str">
        <f t="shared" si="84"/>
        <v/>
      </c>
      <c r="CB34" s="77" t="str">
        <f t="shared" si="85"/>
        <v/>
      </c>
      <c r="CC34" s="77" t="str">
        <f t="shared" si="86"/>
        <v/>
      </c>
      <c r="CD34" s="78"/>
      <c r="CE34" s="79"/>
      <c r="CF34" s="79"/>
      <c r="CG34" s="79"/>
      <c r="CH34" s="76"/>
      <c r="CI34" s="76"/>
      <c r="CJ34" s="79"/>
      <c r="CK34" s="80"/>
      <c r="CL34" s="80"/>
      <c r="CM34" s="81"/>
      <c r="CN34" s="81"/>
      <c r="CO34" s="73"/>
      <c r="CP34" s="73"/>
      <c r="CQ34" s="73"/>
      <c r="CR34" s="73"/>
      <c r="CS34" s="73"/>
      <c r="CT34" s="73"/>
      <c r="CU34" s="73"/>
      <c r="CV34" s="79"/>
      <c r="CW34" s="79"/>
      <c r="CX34" s="79"/>
      <c r="CY34" s="79"/>
      <c r="CZ34" s="79"/>
      <c r="DA34" s="79"/>
      <c r="DB34" s="79"/>
    </row>
    <row r="35" spans="1:106" s="35" customFormat="1" ht="24" customHeight="1" x14ac:dyDescent="0.25">
      <c r="A35" s="65"/>
      <c r="B35" s="66"/>
      <c r="C35" s="66"/>
      <c r="D35" s="67"/>
      <c r="E35" s="67"/>
      <c r="F35" s="67"/>
      <c r="G35" s="67"/>
      <c r="H35" s="67"/>
      <c r="I35" s="67"/>
      <c r="J35" s="67"/>
      <c r="K35" s="67"/>
      <c r="L35" s="67"/>
      <c r="M35" s="67"/>
      <c r="N35" s="67"/>
      <c r="O35" s="67"/>
      <c r="P35" s="67"/>
      <c r="Q35" s="67"/>
      <c r="R35" s="67"/>
      <c r="S35" s="67"/>
      <c r="T35" s="67"/>
      <c r="U35" s="67"/>
      <c r="V35" s="67"/>
      <c r="W35" s="67"/>
      <c r="X35" s="67"/>
      <c r="Y35" s="67"/>
      <c r="Z35" s="68"/>
      <c r="AA35" s="69"/>
      <c r="AB35" s="70"/>
      <c r="AC35" s="71"/>
      <c r="AD35" s="72"/>
      <c r="AE35" s="70"/>
      <c r="AF35" s="67"/>
      <c r="AG35" s="34"/>
      <c r="AH35" s="75"/>
      <c r="AI35" s="76"/>
      <c r="AJ35" s="76"/>
      <c r="AK35" s="76"/>
      <c r="AL35" s="76"/>
      <c r="AM35" s="76"/>
      <c r="AN35" s="76"/>
      <c r="AO35" s="76"/>
      <c r="AP35" s="76"/>
      <c r="AQ35" s="76"/>
      <c r="AR35" s="76"/>
      <c r="AS35" s="76"/>
      <c r="AT35" s="76"/>
      <c r="AU35" s="76"/>
      <c r="AV35" s="76"/>
      <c r="AW35" s="76"/>
      <c r="AX35" s="76"/>
      <c r="AY35" s="76"/>
      <c r="AZ35" s="76" t="str">
        <f t="shared" si="64"/>
        <v/>
      </c>
      <c r="BA35" s="76" t="str">
        <f t="shared" si="65"/>
        <v/>
      </c>
      <c r="BB35" s="76" t="str">
        <f t="shared" si="66"/>
        <v/>
      </c>
      <c r="BC35" s="76"/>
      <c r="BD35" s="76"/>
      <c r="BE35" s="76"/>
      <c r="BF35" s="76"/>
      <c r="BG35" s="76"/>
      <c r="BH35" s="76"/>
      <c r="BI35" s="76"/>
      <c r="BJ35" s="77" t="str">
        <f t="shared" si="89"/>
        <v/>
      </c>
      <c r="BK35" s="77" t="str">
        <f t="shared" si="89"/>
        <v/>
      </c>
      <c r="BL35" s="77" t="str">
        <f t="shared" si="89"/>
        <v/>
      </c>
      <c r="BM35" s="77" t="str">
        <f t="shared" si="89"/>
        <v/>
      </c>
      <c r="BN35" s="77" t="str">
        <f t="shared" si="89"/>
        <v/>
      </c>
      <c r="BO35" s="77" t="str">
        <f t="shared" si="89"/>
        <v/>
      </c>
      <c r="BP35" s="77" t="str">
        <f t="shared" si="89"/>
        <v/>
      </c>
      <c r="BQ35" s="77" t="str">
        <f t="shared" si="89"/>
        <v/>
      </c>
      <c r="BR35" s="77" t="str">
        <f t="shared" si="89"/>
        <v/>
      </c>
      <c r="BS35" s="77" t="str">
        <f t="shared" si="89"/>
        <v/>
      </c>
      <c r="BT35" s="77" t="str">
        <f t="shared" si="89"/>
        <v/>
      </c>
      <c r="BU35" s="77" t="str">
        <f t="shared" si="89"/>
        <v/>
      </c>
      <c r="BV35" s="77" t="str">
        <f t="shared" si="89"/>
        <v/>
      </c>
      <c r="BW35" s="77" t="str">
        <f t="shared" si="89"/>
        <v/>
      </c>
      <c r="BX35" s="77" t="str">
        <f t="shared" si="89"/>
        <v/>
      </c>
      <c r="BY35" s="77" t="str">
        <f t="shared" si="88"/>
        <v/>
      </c>
      <c r="BZ35" s="77" t="str">
        <f t="shared" si="83"/>
        <v/>
      </c>
      <c r="CA35" s="77" t="str">
        <f t="shared" si="84"/>
        <v/>
      </c>
      <c r="CB35" s="77" t="str">
        <f t="shared" si="85"/>
        <v/>
      </c>
      <c r="CC35" s="77" t="str">
        <f t="shared" si="86"/>
        <v/>
      </c>
      <c r="CD35" s="78"/>
      <c r="CE35" s="79"/>
      <c r="CF35" s="79"/>
      <c r="CG35" s="79"/>
      <c r="CH35" s="76"/>
      <c r="CI35" s="76"/>
      <c r="CJ35" s="79"/>
      <c r="CK35" s="80"/>
      <c r="CL35" s="80"/>
      <c r="CM35" s="81"/>
      <c r="CN35" s="81"/>
      <c r="CO35" s="73"/>
      <c r="CP35" s="73"/>
      <c r="CQ35" s="73"/>
      <c r="CR35" s="73"/>
      <c r="CS35" s="73"/>
      <c r="CT35" s="73"/>
      <c r="CU35" s="73"/>
      <c r="CV35" s="79"/>
      <c r="CW35" s="79"/>
      <c r="CX35" s="79"/>
      <c r="CY35" s="79"/>
      <c r="CZ35" s="79"/>
      <c r="DA35" s="79"/>
      <c r="DB35" s="79"/>
    </row>
    <row r="36" spans="1:106" s="35" customFormat="1" ht="24" customHeight="1" x14ac:dyDescent="0.25">
      <c r="A36" s="65"/>
      <c r="B36" s="66"/>
      <c r="C36" s="66"/>
      <c r="D36" s="67"/>
      <c r="E36" s="67"/>
      <c r="F36" s="67"/>
      <c r="G36" s="67"/>
      <c r="H36" s="67"/>
      <c r="I36" s="67"/>
      <c r="J36" s="67"/>
      <c r="K36" s="67"/>
      <c r="L36" s="67"/>
      <c r="M36" s="67"/>
      <c r="N36" s="67"/>
      <c r="O36" s="67"/>
      <c r="P36" s="67"/>
      <c r="Q36" s="67"/>
      <c r="R36" s="67"/>
      <c r="S36" s="67"/>
      <c r="T36" s="67"/>
      <c r="U36" s="67"/>
      <c r="V36" s="67"/>
      <c r="W36" s="67"/>
      <c r="X36" s="67"/>
      <c r="Y36" s="67"/>
      <c r="Z36" s="68"/>
      <c r="AA36" s="69"/>
      <c r="AB36" s="70"/>
      <c r="AC36" s="71"/>
      <c r="AD36" s="72"/>
      <c r="AE36" s="70"/>
      <c r="AF36" s="67"/>
      <c r="AG36" s="34"/>
      <c r="AH36" s="75"/>
      <c r="AI36" s="76"/>
      <c r="AJ36" s="76"/>
      <c r="AK36" s="76"/>
      <c r="AL36" s="76"/>
      <c r="AM36" s="76"/>
      <c r="AN36" s="76"/>
      <c r="AO36" s="76"/>
      <c r="AP36" s="76"/>
      <c r="AQ36" s="76"/>
      <c r="AR36" s="76"/>
      <c r="AS36" s="76"/>
      <c r="AT36" s="76"/>
      <c r="AU36" s="76"/>
      <c r="AV36" s="76"/>
      <c r="AW36" s="76"/>
      <c r="AX36" s="76"/>
      <c r="AY36" s="76"/>
      <c r="AZ36" s="76" t="str">
        <f t="shared" si="64"/>
        <v/>
      </c>
      <c r="BA36" s="76" t="str">
        <f t="shared" si="65"/>
        <v/>
      </c>
      <c r="BB36" s="76" t="str">
        <f t="shared" si="66"/>
        <v/>
      </c>
      <c r="BC36" s="76"/>
      <c r="BD36" s="76"/>
      <c r="BE36" s="76"/>
      <c r="BF36" s="76"/>
      <c r="BG36" s="76"/>
      <c r="BH36" s="76"/>
      <c r="BI36" s="76"/>
      <c r="BJ36" s="77" t="str">
        <f t="shared" si="89"/>
        <v/>
      </c>
      <c r="BK36" s="77" t="str">
        <f t="shared" si="89"/>
        <v/>
      </c>
      <c r="BL36" s="77" t="str">
        <f t="shared" si="89"/>
        <v/>
      </c>
      <c r="BM36" s="77" t="str">
        <f t="shared" si="89"/>
        <v/>
      </c>
      <c r="BN36" s="77" t="str">
        <f t="shared" si="89"/>
        <v/>
      </c>
      <c r="BO36" s="77" t="str">
        <f t="shared" si="89"/>
        <v/>
      </c>
      <c r="BP36" s="77" t="str">
        <f t="shared" si="89"/>
        <v/>
      </c>
      <c r="BQ36" s="77" t="str">
        <f t="shared" si="89"/>
        <v/>
      </c>
      <c r="BR36" s="77" t="str">
        <f t="shared" si="89"/>
        <v/>
      </c>
      <c r="BS36" s="77" t="str">
        <f t="shared" si="89"/>
        <v/>
      </c>
      <c r="BT36" s="77" t="str">
        <f t="shared" si="89"/>
        <v/>
      </c>
      <c r="BU36" s="77" t="str">
        <f t="shared" si="89"/>
        <v/>
      </c>
      <c r="BV36" s="77" t="str">
        <f t="shared" si="89"/>
        <v/>
      </c>
      <c r="BW36" s="77" t="str">
        <f t="shared" si="89"/>
        <v/>
      </c>
      <c r="BX36" s="77" t="str">
        <f t="shared" si="89"/>
        <v/>
      </c>
      <c r="BY36" s="77" t="str">
        <f t="shared" si="88"/>
        <v/>
      </c>
      <c r="BZ36" s="77" t="str">
        <f t="shared" si="83"/>
        <v/>
      </c>
      <c r="CA36" s="77" t="str">
        <f t="shared" si="84"/>
        <v/>
      </c>
      <c r="CB36" s="77" t="str">
        <f t="shared" si="85"/>
        <v/>
      </c>
      <c r="CC36" s="77" t="str">
        <f t="shared" si="86"/>
        <v/>
      </c>
      <c r="CD36" s="78"/>
      <c r="CE36" s="79"/>
      <c r="CF36" s="79"/>
      <c r="CG36" s="79"/>
      <c r="CH36" s="76"/>
      <c r="CI36" s="76"/>
      <c r="CJ36" s="79"/>
      <c r="CK36" s="80"/>
      <c r="CL36" s="80"/>
      <c r="CM36" s="81"/>
      <c r="CN36" s="81"/>
      <c r="CO36" s="73"/>
      <c r="CP36" s="73"/>
      <c r="CQ36" s="73"/>
      <c r="CR36" s="73"/>
      <c r="CS36" s="73"/>
      <c r="CT36" s="73"/>
      <c r="CU36" s="73"/>
      <c r="CV36" s="79"/>
      <c r="CW36" s="79"/>
      <c r="CX36" s="79"/>
      <c r="CY36" s="79"/>
      <c r="CZ36" s="79"/>
      <c r="DA36" s="79"/>
      <c r="DB36" s="79"/>
    </row>
    <row r="37" spans="1:106" s="35" customFormat="1" ht="24" customHeight="1" x14ac:dyDescent="0.25">
      <c r="A37" s="65"/>
      <c r="B37" s="66"/>
      <c r="C37" s="66"/>
      <c r="D37" s="67"/>
      <c r="E37" s="67"/>
      <c r="F37" s="67"/>
      <c r="G37" s="67"/>
      <c r="H37" s="67"/>
      <c r="I37" s="67"/>
      <c r="J37" s="67"/>
      <c r="K37" s="67"/>
      <c r="L37" s="67"/>
      <c r="M37" s="67"/>
      <c r="N37" s="67"/>
      <c r="O37" s="67"/>
      <c r="P37" s="67"/>
      <c r="Q37" s="67"/>
      <c r="R37" s="67"/>
      <c r="S37" s="67"/>
      <c r="T37" s="67"/>
      <c r="U37" s="67"/>
      <c r="V37" s="67"/>
      <c r="W37" s="67"/>
      <c r="X37" s="67"/>
      <c r="Y37" s="67"/>
      <c r="Z37" s="68"/>
      <c r="AA37" s="69"/>
      <c r="AB37" s="70"/>
      <c r="AC37" s="71"/>
      <c r="AD37" s="72"/>
      <c r="AE37" s="70"/>
      <c r="AF37" s="67"/>
      <c r="AG37" s="34"/>
      <c r="AH37" s="75"/>
      <c r="AI37" s="76"/>
      <c r="AJ37" s="76"/>
      <c r="AK37" s="76"/>
      <c r="AL37" s="76"/>
      <c r="AM37" s="76"/>
      <c r="AN37" s="76"/>
      <c r="AO37" s="76"/>
      <c r="AP37" s="76"/>
      <c r="AQ37" s="76"/>
      <c r="AR37" s="76"/>
      <c r="AS37" s="76"/>
      <c r="AT37" s="76"/>
      <c r="AU37" s="76"/>
      <c r="AV37" s="76"/>
      <c r="AW37" s="76"/>
      <c r="AX37" s="76"/>
      <c r="AY37" s="76"/>
      <c r="AZ37" s="76" t="str">
        <f t="shared" si="64"/>
        <v/>
      </c>
      <c r="BA37" s="76" t="str">
        <f t="shared" si="65"/>
        <v/>
      </c>
      <c r="BB37" s="76" t="str">
        <f t="shared" si="66"/>
        <v/>
      </c>
      <c r="BC37" s="76"/>
      <c r="BD37" s="76"/>
      <c r="BE37" s="76"/>
      <c r="BF37" s="76"/>
      <c r="BG37" s="76"/>
      <c r="BH37" s="76"/>
      <c r="BI37" s="76"/>
      <c r="BJ37" s="77" t="str">
        <f t="shared" si="89"/>
        <v/>
      </c>
      <c r="BK37" s="77" t="str">
        <f t="shared" si="89"/>
        <v/>
      </c>
      <c r="BL37" s="77" t="str">
        <f t="shared" si="89"/>
        <v/>
      </c>
      <c r="BM37" s="77" t="str">
        <f t="shared" si="89"/>
        <v/>
      </c>
      <c r="BN37" s="77" t="str">
        <f t="shared" si="89"/>
        <v/>
      </c>
      <c r="BO37" s="77" t="str">
        <f t="shared" si="89"/>
        <v/>
      </c>
      <c r="BP37" s="77" t="str">
        <f t="shared" si="89"/>
        <v/>
      </c>
      <c r="BQ37" s="77" t="str">
        <f t="shared" si="89"/>
        <v/>
      </c>
      <c r="BR37" s="77" t="str">
        <f t="shared" si="89"/>
        <v/>
      </c>
      <c r="BS37" s="77" t="str">
        <f t="shared" si="89"/>
        <v/>
      </c>
      <c r="BT37" s="77" t="str">
        <f t="shared" si="89"/>
        <v/>
      </c>
      <c r="BU37" s="77" t="str">
        <f t="shared" si="89"/>
        <v/>
      </c>
      <c r="BV37" s="77" t="str">
        <f t="shared" si="89"/>
        <v/>
      </c>
      <c r="BW37" s="77" t="str">
        <f t="shared" si="89"/>
        <v/>
      </c>
      <c r="BX37" s="77" t="str">
        <f t="shared" si="89"/>
        <v/>
      </c>
      <c r="BY37" s="77" t="str">
        <f t="shared" si="88"/>
        <v/>
      </c>
      <c r="BZ37" s="77" t="str">
        <f t="shared" si="83"/>
        <v/>
      </c>
      <c r="CA37" s="77" t="str">
        <f t="shared" si="84"/>
        <v/>
      </c>
      <c r="CB37" s="77" t="str">
        <f t="shared" si="85"/>
        <v/>
      </c>
      <c r="CC37" s="77" t="str">
        <f t="shared" si="86"/>
        <v/>
      </c>
      <c r="CD37" s="78"/>
      <c r="CE37" s="79"/>
      <c r="CF37" s="79"/>
      <c r="CG37" s="79"/>
      <c r="CH37" s="76"/>
      <c r="CI37" s="76"/>
      <c r="CJ37" s="79"/>
      <c r="CK37" s="80"/>
      <c r="CL37" s="80"/>
      <c r="CM37" s="81"/>
      <c r="CN37" s="81"/>
      <c r="CO37" s="73"/>
      <c r="CP37" s="73"/>
      <c r="CQ37" s="73"/>
      <c r="CR37" s="73"/>
      <c r="CS37" s="73"/>
      <c r="CT37" s="73"/>
      <c r="CU37" s="73"/>
      <c r="CV37" s="79"/>
      <c r="CW37" s="79"/>
      <c r="CX37" s="79"/>
      <c r="CY37" s="79"/>
      <c r="CZ37" s="79"/>
      <c r="DA37" s="79"/>
      <c r="DB37" s="79"/>
    </row>
    <row r="38" spans="1:106" s="35" customFormat="1" ht="24" customHeight="1" x14ac:dyDescent="0.25">
      <c r="A38" s="65"/>
      <c r="B38" s="66"/>
      <c r="C38" s="66"/>
      <c r="D38" s="67"/>
      <c r="E38" s="67"/>
      <c r="F38" s="67"/>
      <c r="G38" s="67"/>
      <c r="H38" s="67"/>
      <c r="I38" s="67"/>
      <c r="J38" s="67"/>
      <c r="K38" s="67"/>
      <c r="L38" s="67"/>
      <c r="M38" s="67"/>
      <c r="N38" s="67"/>
      <c r="O38" s="67"/>
      <c r="P38" s="67"/>
      <c r="Q38" s="67"/>
      <c r="R38" s="67"/>
      <c r="S38" s="67"/>
      <c r="T38" s="67"/>
      <c r="U38" s="67"/>
      <c r="V38" s="67"/>
      <c r="W38" s="67"/>
      <c r="X38" s="67"/>
      <c r="Y38" s="67"/>
      <c r="Z38" s="68"/>
      <c r="AA38" s="69"/>
      <c r="AB38" s="70"/>
      <c r="AC38" s="71"/>
      <c r="AD38" s="72"/>
      <c r="AE38" s="70"/>
      <c r="AF38" s="67"/>
      <c r="AG38" s="34"/>
      <c r="AH38" s="73"/>
      <c r="AI38" s="76"/>
      <c r="AJ38" s="76"/>
      <c r="AK38" s="76"/>
      <c r="AL38" s="76"/>
      <c r="AM38" s="76"/>
      <c r="AN38" s="76"/>
      <c r="AO38" s="76"/>
      <c r="AP38" s="76"/>
      <c r="AQ38" s="76"/>
      <c r="AR38" s="76"/>
      <c r="AS38" s="76"/>
      <c r="AT38" s="76"/>
      <c r="AU38" s="76"/>
      <c r="AV38" s="76"/>
      <c r="AW38" s="76"/>
      <c r="AX38" s="76"/>
      <c r="AY38" s="76"/>
      <c r="AZ38" s="76" t="str">
        <f t="shared" si="64"/>
        <v/>
      </c>
      <c r="BA38" s="76" t="str">
        <f t="shared" si="65"/>
        <v/>
      </c>
      <c r="BB38" s="76" t="str">
        <f t="shared" si="66"/>
        <v/>
      </c>
      <c r="BC38" s="76"/>
      <c r="BD38" s="76"/>
      <c r="BE38" s="76"/>
      <c r="BF38" s="76"/>
      <c r="BG38" s="76"/>
      <c r="BH38" s="76"/>
      <c r="BI38" s="76"/>
      <c r="BJ38" s="77" t="str">
        <f t="shared" si="89"/>
        <v/>
      </c>
      <c r="BK38" s="77" t="str">
        <f t="shared" si="89"/>
        <v/>
      </c>
      <c r="BL38" s="77" t="str">
        <f t="shared" si="89"/>
        <v/>
      </c>
      <c r="BM38" s="77" t="str">
        <f t="shared" si="89"/>
        <v/>
      </c>
      <c r="BN38" s="77" t="str">
        <f t="shared" si="89"/>
        <v/>
      </c>
      <c r="BO38" s="77" t="str">
        <f t="shared" si="89"/>
        <v/>
      </c>
      <c r="BP38" s="77" t="str">
        <f t="shared" si="89"/>
        <v/>
      </c>
      <c r="BQ38" s="77" t="str">
        <f t="shared" si="89"/>
        <v/>
      </c>
      <c r="BR38" s="77" t="str">
        <f t="shared" si="89"/>
        <v/>
      </c>
      <c r="BS38" s="77" t="str">
        <f t="shared" si="89"/>
        <v/>
      </c>
      <c r="BT38" s="77" t="str">
        <f t="shared" si="89"/>
        <v/>
      </c>
      <c r="BU38" s="77" t="str">
        <f t="shared" si="89"/>
        <v/>
      </c>
      <c r="BV38" s="77" t="str">
        <f t="shared" si="89"/>
        <v/>
      </c>
      <c r="BW38" s="77" t="str">
        <f t="shared" si="89"/>
        <v/>
      </c>
      <c r="BX38" s="77" t="str">
        <f t="shared" si="89"/>
        <v/>
      </c>
      <c r="BY38" s="77" t="str">
        <f t="shared" si="88"/>
        <v/>
      </c>
      <c r="BZ38" s="77" t="str">
        <f t="shared" si="83"/>
        <v/>
      </c>
      <c r="CA38" s="77" t="str">
        <f t="shared" si="84"/>
        <v/>
      </c>
      <c r="CB38" s="77" t="str">
        <f t="shared" si="85"/>
        <v/>
      </c>
      <c r="CC38" s="77" t="str">
        <f t="shared" si="86"/>
        <v/>
      </c>
      <c r="CD38" s="78"/>
      <c r="CE38" s="79"/>
      <c r="CF38" s="79"/>
      <c r="CG38" s="79"/>
      <c r="CH38" s="76"/>
      <c r="CI38" s="76"/>
      <c r="CJ38" s="79"/>
      <c r="CK38" s="80"/>
      <c r="CL38" s="80"/>
      <c r="CM38" s="81"/>
      <c r="CN38" s="81"/>
      <c r="CO38" s="73"/>
      <c r="CP38" s="73"/>
      <c r="CQ38" s="73"/>
      <c r="CR38" s="73"/>
      <c r="CS38" s="73"/>
      <c r="CT38" s="73"/>
      <c r="CU38" s="73"/>
      <c r="CV38" s="79"/>
      <c r="CW38" s="79"/>
      <c r="CX38" s="79"/>
      <c r="CY38" s="79"/>
      <c r="CZ38" s="79"/>
      <c r="DA38" s="79"/>
      <c r="DB38" s="79"/>
    </row>
    <row r="39" spans="1:106" s="35" customFormat="1" ht="24" customHeight="1" x14ac:dyDescent="0.25">
      <c r="A39" s="65"/>
      <c r="B39" s="66"/>
      <c r="C39" s="73"/>
      <c r="D39" s="67"/>
      <c r="E39" s="67"/>
      <c r="F39" s="67"/>
      <c r="G39" s="67"/>
      <c r="H39" s="67"/>
      <c r="I39" s="67"/>
      <c r="J39" s="67"/>
      <c r="K39" s="67"/>
      <c r="L39" s="67"/>
      <c r="M39" s="67"/>
      <c r="N39" s="67"/>
      <c r="O39" s="67"/>
      <c r="P39" s="67"/>
      <c r="Q39" s="67"/>
      <c r="R39" s="67"/>
      <c r="S39" s="67"/>
      <c r="T39" s="67"/>
      <c r="U39" s="67"/>
      <c r="V39" s="67"/>
      <c r="W39" s="67"/>
      <c r="X39" s="67"/>
      <c r="Y39" s="67"/>
      <c r="Z39" s="73"/>
      <c r="AA39" s="73"/>
      <c r="AB39" s="73"/>
      <c r="AC39" s="73"/>
      <c r="AD39" s="73"/>
      <c r="AE39" s="73"/>
      <c r="AF39" s="73"/>
      <c r="AG39" s="21"/>
      <c r="AH39" s="73"/>
      <c r="AI39" s="73"/>
      <c r="AJ39" s="73"/>
      <c r="AK39" s="73"/>
      <c r="AL39" s="73"/>
      <c r="AM39" s="73"/>
      <c r="AN39" s="73"/>
      <c r="AO39" s="73"/>
      <c r="AP39" s="73"/>
      <c r="AQ39" s="73"/>
      <c r="AR39" s="73"/>
      <c r="AS39" s="73"/>
      <c r="AT39" s="73"/>
      <c r="AU39" s="73"/>
      <c r="AV39" s="73"/>
      <c r="AW39" s="73"/>
      <c r="AX39" s="73"/>
      <c r="AY39" s="73"/>
      <c r="AZ39" s="73"/>
      <c r="BA39" s="73"/>
      <c r="BB39" s="73"/>
      <c r="BC39" s="73"/>
      <c r="BD39" s="73"/>
      <c r="BE39" s="73"/>
      <c r="BF39" s="73"/>
      <c r="BG39" s="73"/>
      <c r="BH39" s="73"/>
      <c r="BI39" s="73"/>
      <c r="BJ39" s="73"/>
      <c r="BK39" s="73"/>
      <c r="BL39" s="73"/>
      <c r="BM39" s="73"/>
      <c r="BN39" s="73"/>
      <c r="BO39" s="73"/>
      <c r="BP39" s="73"/>
      <c r="BQ39" s="73"/>
      <c r="BR39" s="73"/>
      <c r="BS39" s="73"/>
      <c r="BT39" s="73"/>
      <c r="BU39" s="73"/>
      <c r="BV39" s="73"/>
      <c r="BW39" s="73"/>
      <c r="BX39" s="73"/>
      <c r="BY39" s="73"/>
      <c r="BZ39" s="73"/>
      <c r="CA39" s="73"/>
      <c r="CB39" s="73"/>
      <c r="CC39" s="73"/>
      <c r="CD39" s="73"/>
      <c r="CE39" s="73"/>
      <c r="CF39" s="73"/>
      <c r="CG39" s="73"/>
      <c r="CH39" s="73"/>
      <c r="CI39" s="73"/>
      <c r="CJ39" s="79"/>
      <c r="CK39" s="80"/>
      <c r="CL39" s="80"/>
      <c r="CM39" s="81"/>
      <c r="CN39" s="81"/>
      <c r="CO39" s="73"/>
      <c r="CP39" s="73"/>
      <c r="CQ39" s="73"/>
      <c r="CR39" s="73"/>
      <c r="CS39" s="73"/>
      <c r="CT39" s="73"/>
      <c r="CU39" s="73"/>
      <c r="CV39" s="79"/>
      <c r="CW39" s="79"/>
      <c r="CX39" s="79"/>
      <c r="CY39" s="79"/>
      <c r="CZ39" s="79"/>
      <c r="DA39" s="79"/>
      <c r="DB39" s="79"/>
    </row>
    <row r="40" spans="1:106" s="35" customFormat="1" ht="24" customHeight="1" x14ac:dyDescent="0.4">
      <c r="A40" s="65"/>
      <c r="B40" s="73"/>
      <c r="C40" s="66"/>
      <c r="D40" s="67"/>
      <c r="E40" s="67"/>
      <c r="F40" s="67"/>
      <c r="G40" s="67"/>
      <c r="H40" s="67"/>
      <c r="I40" s="67"/>
      <c r="J40" s="67"/>
      <c r="K40" s="67"/>
      <c r="L40" s="67"/>
      <c r="M40" s="67"/>
      <c r="N40" s="67"/>
      <c r="O40" s="67"/>
      <c r="P40" s="67"/>
      <c r="Q40" s="67"/>
      <c r="R40" s="67"/>
      <c r="S40" s="67"/>
      <c r="T40" s="67"/>
      <c r="U40" s="67"/>
      <c r="V40" s="67"/>
      <c r="W40" s="67"/>
      <c r="X40" s="67"/>
      <c r="Y40" s="67"/>
      <c r="Z40" s="73"/>
      <c r="AA40" s="73"/>
      <c r="AB40" s="73"/>
      <c r="AC40" s="73"/>
      <c r="AD40" s="73"/>
      <c r="AE40" s="74"/>
      <c r="AF40" s="73"/>
      <c r="AG40" s="21"/>
      <c r="AH40" s="73"/>
      <c r="AI40" s="73"/>
      <c r="AJ40" s="73"/>
      <c r="AK40" s="73"/>
      <c r="AL40" s="73"/>
      <c r="AM40" s="73"/>
      <c r="AN40" s="73"/>
      <c r="AO40" s="73"/>
      <c r="AP40" s="73"/>
      <c r="AQ40" s="73"/>
      <c r="AR40" s="73"/>
      <c r="AS40" s="73"/>
      <c r="AT40" s="73"/>
      <c r="AU40" s="73"/>
      <c r="AV40" s="73"/>
      <c r="AW40" s="73"/>
      <c r="AX40" s="73"/>
      <c r="AY40" s="73"/>
      <c r="AZ40" s="73"/>
      <c r="BA40" s="73"/>
      <c r="BB40" s="73"/>
      <c r="BC40" s="73"/>
      <c r="BD40" s="73"/>
      <c r="BE40" s="73"/>
      <c r="BF40" s="73"/>
      <c r="BG40" s="73"/>
      <c r="BH40" s="73"/>
      <c r="BI40" s="73"/>
      <c r="BJ40" s="73"/>
      <c r="BK40" s="73"/>
      <c r="BL40" s="73"/>
      <c r="BM40" s="73"/>
      <c r="BN40" s="73"/>
      <c r="BO40" s="73"/>
      <c r="BP40" s="73"/>
      <c r="BQ40" s="73"/>
      <c r="BR40" s="73"/>
      <c r="BS40" s="73"/>
      <c r="BT40" s="73"/>
      <c r="BU40" s="73"/>
      <c r="BV40" s="73"/>
      <c r="BW40" s="73"/>
      <c r="BX40" s="73"/>
      <c r="BY40" s="73"/>
      <c r="BZ40" s="73"/>
      <c r="CA40" s="73"/>
      <c r="CB40" s="73"/>
      <c r="CC40" s="73"/>
      <c r="CD40" s="73"/>
      <c r="CE40" s="73"/>
      <c r="CF40" s="73"/>
      <c r="CG40" s="73"/>
      <c r="CH40" s="73"/>
      <c r="CI40" s="73"/>
      <c r="CJ40" s="73"/>
      <c r="CK40" s="80"/>
      <c r="CL40" s="80"/>
      <c r="CM40" s="81"/>
      <c r="CN40" s="81"/>
      <c r="CO40" s="79"/>
      <c r="CP40" s="79"/>
      <c r="CQ40" s="79"/>
      <c r="CR40" s="79"/>
      <c r="CS40" s="79"/>
      <c r="CT40" s="79"/>
      <c r="CU40" s="79"/>
      <c r="CV40" s="79"/>
      <c r="CW40" s="79"/>
      <c r="CX40" s="79"/>
      <c r="CY40" s="79"/>
      <c r="CZ40" s="79"/>
      <c r="DA40" s="79"/>
      <c r="DB40" s="79"/>
    </row>
    <row r="41" spans="1:106" s="35" customFormat="1" ht="24" customHeight="1" x14ac:dyDescent="0.25">
      <c r="A41" s="73"/>
      <c r="B41" s="66"/>
      <c r="C41" s="73"/>
      <c r="D41" s="73"/>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21"/>
      <c r="AH41" s="21"/>
      <c r="AI41" s="73"/>
      <c r="AJ41" s="73"/>
      <c r="AK41" s="73"/>
      <c r="AL41" s="73"/>
      <c r="AM41" s="73"/>
      <c r="AN41" s="73"/>
      <c r="AO41" s="73"/>
      <c r="AP41" s="73"/>
      <c r="AQ41" s="73"/>
      <c r="AR41" s="73"/>
      <c r="AS41" s="73"/>
      <c r="AT41" s="73"/>
      <c r="AU41" s="73"/>
      <c r="AV41" s="73"/>
      <c r="AW41" s="73"/>
      <c r="AX41" s="73"/>
      <c r="AY41" s="73"/>
      <c r="AZ41" s="73"/>
      <c r="BA41" s="73"/>
      <c r="BB41" s="73"/>
      <c r="BC41" s="73"/>
      <c r="BD41" s="73"/>
      <c r="BE41" s="73"/>
      <c r="BF41" s="73"/>
      <c r="BG41" s="73"/>
      <c r="BH41" s="73"/>
      <c r="BI41" s="73"/>
      <c r="BJ41" s="73"/>
      <c r="BK41" s="73"/>
      <c r="BL41" s="73"/>
      <c r="BM41" s="73"/>
      <c r="BN41" s="73"/>
      <c r="BO41" s="73"/>
      <c r="BP41" s="73"/>
      <c r="BQ41" s="73"/>
      <c r="BR41" s="73"/>
      <c r="BS41" s="73"/>
      <c r="BT41" s="73"/>
      <c r="BU41" s="73"/>
      <c r="BV41" s="73"/>
      <c r="BW41" s="73"/>
      <c r="BX41" s="73"/>
      <c r="BY41" s="73"/>
      <c r="BZ41" s="73"/>
      <c r="CA41" s="73"/>
      <c r="CB41" s="73"/>
      <c r="CC41" s="73"/>
      <c r="CD41" s="73"/>
      <c r="CE41" s="73"/>
      <c r="CF41" s="73"/>
      <c r="CG41" s="73"/>
      <c r="CH41" s="73"/>
      <c r="CI41" s="73"/>
      <c r="CJ41" s="73"/>
      <c r="CK41" s="73"/>
      <c r="CL41" s="73"/>
      <c r="CM41" s="73"/>
      <c r="CN41" s="73"/>
      <c r="CO41" s="73"/>
      <c r="CP41" s="73"/>
      <c r="CQ41" s="73"/>
      <c r="CR41" s="73"/>
      <c r="CS41" s="73"/>
      <c r="CT41" s="73"/>
      <c r="CU41" s="73"/>
      <c r="CV41" s="79"/>
      <c r="CW41" s="79"/>
      <c r="CX41" s="79"/>
      <c r="CY41" s="79"/>
      <c r="CZ41" s="79"/>
      <c r="DA41" s="79"/>
      <c r="DB41" s="79"/>
    </row>
    <row r="42" spans="1:106" s="21" customFormat="1" x14ac:dyDescent="0.25">
      <c r="B42" s="73"/>
      <c r="CJ42" s="73"/>
      <c r="CK42" s="73"/>
      <c r="CL42" s="73"/>
      <c r="CM42" s="73"/>
      <c r="CN42" s="73"/>
      <c r="CO42" s="73"/>
      <c r="CP42" s="73"/>
      <c r="CQ42" s="73"/>
      <c r="CR42" s="73"/>
      <c r="CS42" s="73"/>
      <c r="CT42" s="73"/>
      <c r="CU42" s="73"/>
      <c r="CV42" s="73"/>
      <c r="CW42" s="73"/>
      <c r="CX42" s="73"/>
      <c r="CY42" s="73"/>
      <c r="CZ42" s="73"/>
      <c r="DA42" s="73"/>
      <c r="DB42" s="73"/>
    </row>
    <row r="43" spans="1:106" s="21" customFormat="1" x14ac:dyDescent="0.25">
      <c r="CK43" s="73"/>
      <c r="CL43" s="73"/>
      <c r="CM43" s="73"/>
      <c r="CN43" s="73"/>
      <c r="CO43" s="73"/>
      <c r="CP43" s="73"/>
      <c r="CQ43" s="73"/>
      <c r="CR43" s="73"/>
      <c r="CS43" s="73"/>
      <c r="CT43" s="73"/>
      <c r="CU43" s="73"/>
      <c r="CV43" s="73"/>
      <c r="CW43" s="73"/>
      <c r="CX43" s="73"/>
      <c r="CY43" s="73"/>
      <c r="CZ43" s="73"/>
      <c r="DA43" s="73"/>
      <c r="DB43" s="73"/>
    </row>
    <row r="44" spans="1:106" s="21" customFormat="1" x14ac:dyDescent="0.25"/>
    <row r="45" spans="1:106" s="21" customFormat="1" x14ac:dyDescent="0.25"/>
    <row r="46" spans="1:106" s="21" customFormat="1" x14ac:dyDescent="0.25"/>
    <row r="47" spans="1:106" s="21" customFormat="1" x14ac:dyDescent="0.25"/>
    <row r="48" spans="1:106" s="21" customFormat="1" x14ac:dyDescent="0.25"/>
    <row r="49" s="21" customFormat="1" x14ac:dyDescent="0.25"/>
    <row r="50" s="21" customFormat="1" x14ac:dyDescent="0.25"/>
    <row r="51" s="21" customFormat="1" x14ac:dyDescent="0.25"/>
    <row r="52" s="21" customFormat="1" x14ac:dyDescent="0.25"/>
    <row r="53" s="21" customFormat="1" x14ac:dyDescent="0.25"/>
    <row r="54" s="21" customFormat="1" x14ac:dyDescent="0.25"/>
    <row r="55" s="21" customFormat="1" x14ac:dyDescent="0.25"/>
    <row r="56" s="21" customFormat="1" x14ac:dyDescent="0.25"/>
    <row r="57" s="21" customFormat="1" x14ac:dyDescent="0.25"/>
    <row r="58" s="21" customFormat="1" x14ac:dyDescent="0.25"/>
    <row r="59" s="21" customFormat="1" x14ac:dyDescent="0.25"/>
    <row r="60" s="21" customFormat="1" x14ac:dyDescent="0.25"/>
    <row r="61" s="21" customFormat="1" x14ac:dyDescent="0.25"/>
    <row r="62" s="21" customFormat="1" x14ac:dyDescent="0.25"/>
    <row r="63" s="21" customFormat="1" x14ac:dyDescent="0.25"/>
    <row r="64" s="21" customFormat="1" x14ac:dyDescent="0.25"/>
    <row r="65" spans="1:99" s="21" customFormat="1" x14ac:dyDescent="0.25">
      <c r="AH65"/>
    </row>
    <row r="66" spans="1:99" s="21" customFormat="1" x14ac:dyDescent="0.25">
      <c r="A66"/>
      <c r="C66"/>
      <c r="D66"/>
      <c r="E66"/>
      <c r="F66"/>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row>
    <row r="67" spans="1:99" s="21" customFormat="1" x14ac:dyDescent="0.25">
      <c r="A67"/>
      <c r="B67"/>
      <c r="C67"/>
      <c r="D67"/>
      <c r="E67"/>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row>
    <row r="68" spans="1:99" s="21" customFormat="1" x14ac:dyDescent="0.25">
      <c r="A68"/>
      <c r="B68"/>
      <c r="C68"/>
      <c r="D68"/>
      <c r="E68"/>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row>
  </sheetData>
  <mergeCells count="10">
    <mergeCell ref="A3:B3"/>
    <mergeCell ref="Z3:AA3"/>
    <mergeCell ref="AC3:AD3"/>
    <mergeCell ref="A1:B2"/>
    <mergeCell ref="D1:Y1"/>
    <mergeCell ref="Z1:AB1"/>
    <mergeCell ref="AC1:AE1"/>
    <mergeCell ref="D2:Y2"/>
    <mergeCell ref="Z2:AA2"/>
    <mergeCell ref="AC2:AD2"/>
  </mergeCells>
  <conditionalFormatting sqref="AE5:AE38 AB5:AB38">
    <cfRule type="expression" dxfId="5" priority="3">
      <formula>ABS(AB5)&gt;=0.05</formula>
    </cfRule>
  </conditionalFormatting>
  <conditionalFormatting sqref="AC5:AC38">
    <cfRule type="expression" dxfId="4" priority="2">
      <formula>OR(ABS($AC5+$AD5)&gt;$AC$3,ABS($AC5-$AD5)&gt;$AC$3)</formula>
    </cfRule>
  </conditionalFormatting>
  <conditionalFormatting sqref="Z5:Z38">
    <cfRule type="expression" dxfId="3" priority="1">
      <formula>OR(ABS($Z5+$AA5)&gt;$Z$3,ABS($Z5-$AA5)&gt;$Z$3)</formula>
    </cfRule>
  </conditionalFormatting>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CZ68"/>
  <sheetViews>
    <sheetView zoomScale="90" zoomScaleNormal="90" workbookViewId="0">
      <selection activeCell="Q13" sqref="Q13"/>
    </sheetView>
  </sheetViews>
  <sheetFormatPr baseColWidth="10" defaultRowHeight="15" x14ac:dyDescent="0.25"/>
  <cols>
    <col min="1" max="1" width="13.28515625" customWidth="1"/>
    <col min="2" max="2" width="20.7109375" customWidth="1"/>
    <col min="3" max="3" width="8.28515625" customWidth="1"/>
    <col min="4" max="4" width="7.85546875" customWidth="1"/>
    <col min="5" max="7" width="7.28515625" customWidth="1"/>
    <col min="8" max="8" width="8.5703125" customWidth="1"/>
    <col min="9" max="23" width="7.28515625" customWidth="1"/>
    <col min="24" max="24" width="8.42578125" customWidth="1"/>
    <col min="25" max="25" width="6.28515625" customWidth="1"/>
    <col min="26" max="26" width="8.7109375" customWidth="1"/>
    <col min="27" max="27" width="6.28515625" customWidth="1"/>
    <col min="28" max="28" width="7.7109375" customWidth="1"/>
    <col min="29" max="29" width="8.7109375" customWidth="1"/>
    <col min="30" max="30" width="7.140625" hidden="1" customWidth="1"/>
    <col min="31" max="31" width="6.7109375" hidden="1" customWidth="1"/>
    <col min="32" max="32" width="7.5703125" customWidth="1"/>
    <col min="33" max="33" width="8.28515625" customWidth="1"/>
    <col min="34" max="36" width="6.5703125" customWidth="1"/>
    <col min="37" max="37" width="8.5703125" customWidth="1"/>
    <col min="38" max="38" width="6.5703125" customWidth="1"/>
    <col min="39" max="39" width="8.85546875" customWidth="1"/>
    <col min="40" max="40" width="8" customWidth="1"/>
    <col min="41" max="41" width="6.7109375" customWidth="1"/>
    <col min="42" max="42" width="8" customWidth="1"/>
    <col min="43" max="43" width="6.5703125" customWidth="1"/>
    <col min="44" max="44" width="9.140625" customWidth="1"/>
    <col min="45" max="45" width="7.85546875" customWidth="1"/>
    <col min="46" max="59" width="6.5703125" customWidth="1"/>
    <col min="60" max="60" width="9.5703125" customWidth="1"/>
    <col min="61" max="61" width="9.85546875" customWidth="1"/>
    <col min="62" max="62" width="6.42578125" customWidth="1"/>
    <col min="63" max="63" width="9" customWidth="1"/>
    <col min="64" max="64" width="11.140625" customWidth="1"/>
    <col min="65" max="65" width="9" customWidth="1"/>
    <col min="66" max="80" width="6.42578125" customWidth="1"/>
    <col min="81" max="81" width="6.85546875" customWidth="1"/>
    <col min="82" max="82" width="7.7109375" customWidth="1"/>
    <col min="83" max="83" width="8.5703125" customWidth="1"/>
    <col min="84" max="85" width="6.5703125" customWidth="1"/>
    <col min="86" max="86" width="6" customWidth="1"/>
    <col min="87" max="88" width="6.85546875" customWidth="1"/>
    <col min="89" max="89" width="5.42578125" customWidth="1"/>
    <col min="90" max="90" width="5.7109375" customWidth="1"/>
    <col min="91" max="98" width="4" customWidth="1"/>
  </cols>
  <sheetData>
    <row r="1" spans="1:97" ht="16.5" customHeight="1" x14ac:dyDescent="0.3">
      <c r="A1" s="176" t="s">
        <v>93</v>
      </c>
      <c r="B1" s="176"/>
      <c r="C1" s="150"/>
      <c r="D1" s="178" t="s">
        <v>9</v>
      </c>
      <c r="E1" s="178"/>
      <c r="F1" s="178"/>
      <c r="G1" s="178"/>
      <c r="H1" s="178"/>
      <c r="I1" s="178"/>
      <c r="J1" s="178"/>
      <c r="K1" s="178"/>
      <c r="L1" s="178"/>
      <c r="M1" s="178"/>
      <c r="N1" s="178"/>
      <c r="O1" s="178"/>
      <c r="P1" s="178"/>
      <c r="Q1" s="178"/>
      <c r="R1" s="178"/>
      <c r="S1" s="178"/>
      <c r="T1" s="178"/>
      <c r="U1" s="178"/>
      <c r="V1" s="178"/>
      <c r="W1" s="178"/>
      <c r="X1" s="179" t="s">
        <v>3</v>
      </c>
      <c r="Y1" s="180"/>
      <c r="Z1" s="180"/>
      <c r="AA1" s="181" t="s">
        <v>4</v>
      </c>
      <c r="AB1" s="181"/>
      <c r="AC1" s="181"/>
      <c r="AD1" s="10"/>
      <c r="AG1" s="11"/>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CF1" s="8"/>
      <c r="CG1" s="8"/>
      <c r="CH1" s="8"/>
    </row>
    <row r="2" spans="1:97" ht="17.25" customHeight="1" x14ac:dyDescent="0.25">
      <c r="A2" s="177"/>
      <c r="B2" s="177"/>
      <c r="C2" s="83"/>
      <c r="D2" s="182" t="s">
        <v>0</v>
      </c>
      <c r="E2" s="183"/>
      <c r="F2" s="183"/>
      <c r="G2" s="183"/>
      <c r="H2" s="183"/>
      <c r="I2" s="183"/>
      <c r="J2" s="183"/>
      <c r="K2" s="183"/>
      <c r="L2" s="183"/>
      <c r="M2" s="183"/>
      <c r="N2" s="183"/>
      <c r="O2" s="183"/>
      <c r="P2" s="183"/>
      <c r="Q2" s="183"/>
      <c r="R2" s="183"/>
      <c r="S2" s="183"/>
      <c r="T2" s="183"/>
      <c r="U2" s="183"/>
      <c r="V2" s="183"/>
      <c r="W2" s="184"/>
      <c r="X2" s="185" t="s">
        <v>5</v>
      </c>
      <c r="Y2" s="186"/>
      <c r="Z2" s="12" t="s">
        <v>6</v>
      </c>
      <c r="AA2" s="181" t="s">
        <v>5</v>
      </c>
      <c r="AB2" s="181"/>
      <c r="AC2" s="14" t="s">
        <v>6</v>
      </c>
      <c r="AD2" s="14"/>
      <c r="AH2" s="8"/>
      <c r="AI2" s="8"/>
      <c r="AJ2" s="8"/>
      <c r="AK2" s="8"/>
      <c r="AL2" s="8"/>
      <c r="CH2" s="8"/>
    </row>
    <row r="3" spans="1:97" s="2" customFormat="1" ht="20.25" customHeight="1" x14ac:dyDescent="0.25">
      <c r="A3" s="171" t="s">
        <v>8</v>
      </c>
      <c r="B3" s="172"/>
      <c r="C3" s="23" t="s">
        <v>12</v>
      </c>
      <c r="D3" s="151">
        <v>41</v>
      </c>
      <c r="E3" s="151">
        <v>43</v>
      </c>
      <c r="F3" s="151">
        <v>44</v>
      </c>
      <c r="G3" s="152">
        <v>45</v>
      </c>
      <c r="H3" s="151">
        <v>46</v>
      </c>
      <c r="I3" s="152">
        <v>21</v>
      </c>
      <c r="J3" s="151">
        <v>22</v>
      </c>
      <c r="K3" s="152">
        <v>23</v>
      </c>
      <c r="L3" s="151">
        <v>24</v>
      </c>
      <c r="M3" s="151">
        <v>25</v>
      </c>
      <c r="N3" s="156">
        <v>27</v>
      </c>
      <c r="O3" s="156">
        <v>31</v>
      </c>
      <c r="P3" s="156">
        <v>32</v>
      </c>
      <c r="Q3" s="156">
        <v>33</v>
      </c>
      <c r="R3" s="151">
        <v>34</v>
      </c>
      <c r="S3" s="151">
        <v>35</v>
      </c>
      <c r="T3" s="156"/>
      <c r="U3" s="151"/>
      <c r="V3" s="151"/>
      <c r="W3" s="1"/>
      <c r="X3" s="173">
        <v>0.192</v>
      </c>
      <c r="Y3" s="174"/>
      <c r="Z3" s="147">
        <v>0.39</v>
      </c>
      <c r="AA3" s="175">
        <f>X3*AD3</f>
        <v>3.9035999999999995</v>
      </c>
      <c r="AB3" s="175"/>
      <c r="AC3" s="149">
        <f>Z3*AD3</f>
        <v>7.9291874999999994</v>
      </c>
      <c r="AD3" s="9">
        <f>AVERAGE(D4:W4)</f>
        <v>20.331249999999997</v>
      </c>
      <c r="AE3" s="89">
        <f>AVERAGE(C4:C14)</f>
        <v>1</v>
      </c>
      <c r="AG3" s="90">
        <v>1</v>
      </c>
      <c r="AH3" s="53">
        <v>2</v>
      </c>
      <c r="AI3" s="53">
        <v>3</v>
      </c>
      <c r="AJ3" s="53">
        <v>4</v>
      </c>
      <c r="AK3" s="53">
        <v>5</v>
      </c>
      <c r="AL3" s="53">
        <v>6</v>
      </c>
      <c r="AM3" s="53">
        <v>7</v>
      </c>
      <c r="AN3" s="53">
        <v>8</v>
      </c>
      <c r="AO3" s="53">
        <v>9</v>
      </c>
      <c r="AP3" s="53">
        <v>10</v>
      </c>
      <c r="AQ3" s="53">
        <v>11</v>
      </c>
      <c r="AR3" s="53">
        <v>12</v>
      </c>
      <c r="AS3" s="53">
        <v>13</v>
      </c>
      <c r="AT3" s="53">
        <v>14</v>
      </c>
      <c r="AU3" s="53">
        <v>15</v>
      </c>
      <c r="AV3" s="53">
        <v>16</v>
      </c>
      <c r="AW3" s="53">
        <v>17</v>
      </c>
      <c r="AX3" s="53">
        <v>18</v>
      </c>
      <c r="AY3" s="53">
        <v>19</v>
      </c>
      <c r="AZ3" s="53">
        <v>20</v>
      </c>
      <c r="BA3" s="53" t="s">
        <v>21</v>
      </c>
      <c r="BB3" s="53" t="s">
        <v>10</v>
      </c>
      <c r="BC3" s="54" t="s">
        <v>19</v>
      </c>
      <c r="BD3" s="54" t="s">
        <v>22</v>
      </c>
      <c r="BE3" s="53" t="s">
        <v>13</v>
      </c>
      <c r="BF3" s="54" t="s">
        <v>20</v>
      </c>
      <c r="BG3" s="53" t="s">
        <v>11</v>
      </c>
      <c r="BH3" s="90">
        <v>1</v>
      </c>
      <c r="BI3" s="53">
        <v>2</v>
      </c>
      <c r="BJ3" s="53">
        <v>3</v>
      </c>
      <c r="BK3" s="53">
        <v>4</v>
      </c>
      <c r="BL3" s="53">
        <v>5</v>
      </c>
      <c r="BM3" s="53">
        <v>6</v>
      </c>
      <c r="BN3" s="53">
        <v>7</v>
      </c>
      <c r="BO3" s="53">
        <v>8</v>
      </c>
      <c r="BP3" s="53">
        <v>9</v>
      </c>
      <c r="BQ3" s="53">
        <v>10</v>
      </c>
      <c r="BR3" s="53">
        <v>11</v>
      </c>
      <c r="BS3" s="53">
        <v>12</v>
      </c>
      <c r="BT3" s="53">
        <v>13</v>
      </c>
      <c r="BU3" s="53">
        <v>14</v>
      </c>
      <c r="BV3" s="53">
        <v>15</v>
      </c>
      <c r="BW3" s="53">
        <v>16</v>
      </c>
      <c r="BX3" s="53">
        <v>17</v>
      </c>
      <c r="BY3" s="53">
        <v>18</v>
      </c>
      <c r="BZ3" s="53">
        <v>19</v>
      </c>
      <c r="CA3" s="53">
        <v>20</v>
      </c>
      <c r="CB3" s="94" t="s">
        <v>21</v>
      </c>
      <c r="CC3" s="94" t="s">
        <v>10</v>
      </c>
      <c r="CD3" s="95" t="s">
        <v>19</v>
      </c>
      <c r="CE3" s="95" t="s">
        <v>22</v>
      </c>
      <c r="CF3" s="94" t="s">
        <v>13</v>
      </c>
      <c r="CG3" s="95" t="s">
        <v>20</v>
      </c>
      <c r="CH3" s="8"/>
      <c r="CI3"/>
      <c r="CJ3"/>
      <c r="CK3"/>
      <c r="CL3"/>
      <c r="CM3"/>
      <c r="CN3"/>
      <c r="CO3"/>
      <c r="CP3"/>
      <c r="CQ3"/>
      <c r="CR3"/>
      <c r="CS3"/>
    </row>
    <row r="4" spans="1:97" s="2" customFormat="1" ht="21.75" customHeight="1" x14ac:dyDescent="0.25">
      <c r="A4" s="84" t="s">
        <v>14</v>
      </c>
      <c r="B4" s="141" t="s">
        <v>91</v>
      </c>
      <c r="C4" s="22">
        <v>1</v>
      </c>
      <c r="D4" s="160">
        <v>11</v>
      </c>
      <c r="E4" s="160">
        <v>7</v>
      </c>
      <c r="F4" s="160">
        <v>26</v>
      </c>
      <c r="G4" s="160">
        <v>41</v>
      </c>
      <c r="H4" s="160">
        <v>7</v>
      </c>
      <c r="I4" s="160">
        <v>7.4</v>
      </c>
      <c r="J4" s="160">
        <v>8.4</v>
      </c>
      <c r="K4" s="160">
        <v>5.5</v>
      </c>
      <c r="L4" s="160">
        <v>11.9</v>
      </c>
      <c r="M4" s="160">
        <v>39</v>
      </c>
      <c r="N4" s="160">
        <v>37.799999999999997</v>
      </c>
      <c r="O4" s="153">
        <v>30.7</v>
      </c>
      <c r="P4" s="153">
        <v>5.0999999999999996</v>
      </c>
      <c r="Q4" s="153">
        <v>4.5999999999999996</v>
      </c>
      <c r="R4" s="153">
        <v>42</v>
      </c>
      <c r="S4" s="153">
        <v>40.9</v>
      </c>
      <c r="T4" s="153"/>
      <c r="U4" s="153"/>
      <c r="V4" s="153"/>
      <c r="W4" s="153"/>
      <c r="X4" s="12" t="s">
        <v>1</v>
      </c>
      <c r="Y4" s="7" t="s">
        <v>11</v>
      </c>
      <c r="Z4" s="13" t="s">
        <v>7</v>
      </c>
      <c r="AA4" s="12" t="s">
        <v>2</v>
      </c>
      <c r="AB4" s="7" t="s">
        <v>11</v>
      </c>
      <c r="AC4" s="13" t="s">
        <v>7</v>
      </c>
      <c r="AD4" s="96">
        <f t="shared" ref="AD4:AD14" si="0">AE$3/C4</f>
        <v>1</v>
      </c>
      <c r="AE4" s="53">
        <f>COUNT(AG4:AZ4)</f>
        <v>20</v>
      </c>
      <c r="AF4" s="53" t="str">
        <f>IF(A4="","",A4)</f>
        <v>Tid 0</v>
      </c>
      <c r="AG4" s="85">
        <f>D4*$AD4</f>
        <v>11</v>
      </c>
      <c r="AH4" s="32">
        <f t="shared" ref="AH4:AZ4" si="1">E4*$AD4</f>
        <v>7</v>
      </c>
      <c r="AI4" s="32">
        <f t="shared" si="1"/>
        <v>26</v>
      </c>
      <c r="AJ4" s="32">
        <f t="shared" si="1"/>
        <v>41</v>
      </c>
      <c r="AK4" s="32">
        <f t="shared" si="1"/>
        <v>7</v>
      </c>
      <c r="AL4" s="32">
        <f t="shared" si="1"/>
        <v>7.4</v>
      </c>
      <c r="AM4" s="32">
        <f t="shared" si="1"/>
        <v>8.4</v>
      </c>
      <c r="AN4" s="32">
        <f t="shared" si="1"/>
        <v>5.5</v>
      </c>
      <c r="AO4" s="32">
        <f t="shared" si="1"/>
        <v>11.9</v>
      </c>
      <c r="AP4" s="32">
        <f t="shared" si="1"/>
        <v>39</v>
      </c>
      <c r="AQ4" s="32">
        <f t="shared" si="1"/>
        <v>37.799999999999997</v>
      </c>
      <c r="AR4" s="32">
        <f t="shared" si="1"/>
        <v>30.7</v>
      </c>
      <c r="AS4" s="32">
        <f t="shared" si="1"/>
        <v>5.0999999999999996</v>
      </c>
      <c r="AT4" s="32">
        <f t="shared" si="1"/>
        <v>4.5999999999999996</v>
      </c>
      <c r="AU4" s="32">
        <f t="shared" si="1"/>
        <v>42</v>
      </c>
      <c r="AV4" s="32">
        <f t="shared" si="1"/>
        <v>40.9</v>
      </c>
      <c r="AW4" s="32">
        <f t="shared" si="1"/>
        <v>0</v>
      </c>
      <c r="AX4" s="32">
        <f t="shared" si="1"/>
        <v>0</v>
      </c>
      <c r="AY4" s="32">
        <f t="shared" si="1"/>
        <v>0</v>
      </c>
      <c r="AZ4" s="32">
        <f t="shared" si="1"/>
        <v>0</v>
      </c>
      <c r="BA4" s="32"/>
      <c r="BB4" s="32"/>
      <c r="BC4" s="32"/>
      <c r="BD4" s="32"/>
      <c r="BE4" s="55"/>
      <c r="BF4" s="53"/>
      <c r="BG4" s="57"/>
      <c r="BH4" s="91">
        <f>AG4</f>
        <v>11</v>
      </c>
      <c r="BI4" s="31">
        <f t="shared" ref="BI4:CA4" si="2">AH4</f>
        <v>7</v>
      </c>
      <c r="BJ4" s="31">
        <f t="shared" si="2"/>
        <v>26</v>
      </c>
      <c r="BK4" s="31">
        <f t="shared" si="2"/>
        <v>41</v>
      </c>
      <c r="BL4" s="31">
        <f t="shared" si="2"/>
        <v>7</v>
      </c>
      <c r="BM4" s="31">
        <f t="shared" si="2"/>
        <v>7.4</v>
      </c>
      <c r="BN4" s="31">
        <f t="shared" si="2"/>
        <v>8.4</v>
      </c>
      <c r="BO4" s="31">
        <f t="shared" si="2"/>
        <v>5.5</v>
      </c>
      <c r="BP4" s="31">
        <f t="shared" si="2"/>
        <v>11.9</v>
      </c>
      <c r="BQ4" s="31">
        <f t="shared" si="2"/>
        <v>39</v>
      </c>
      <c r="BR4" s="31">
        <f t="shared" si="2"/>
        <v>37.799999999999997</v>
      </c>
      <c r="BS4" s="31">
        <f t="shared" si="2"/>
        <v>30.7</v>
      </c>
      <c r="BT4" s="31">
        <f t="shared" si="2"/>
        <v>5.0999999999999996</v>
      </c>
      <c r="BU4" s="31">
        <f t="shared" si="2"/>
        <v>4.5999999999999996</v>
      </c>
      <c r="BV4" s="31">
        <f t="shared" si="2"/>
        <v>42</v>
      </c>
      <c r="BW4" s="31">
        <f t="shared" si="2"/>
        <v>40.9</v>
      </c>
      <c r="BX4" s="31">
        <f t="shared" si="2"/>
        <v>0</v>
      </c>
      <c r="BY4" s="31">
        <f t="shared" si="2"/>
        <v>0</v>
      </c>
      <c r="BZ4" s="31">
        <f t="shared" si="2"/>
        <v>0</v>
      </c>
      <c r="CA4" s="31">
        <f t="shared" si="2"/>
        <v>0</v>
      </c>
      <c r="CB4" s="53"/>
      <c r="CC4" s="53"/>
      <c r="CD4" s="53"/>
      <c r="CE4" s="53"/>
      <c r="CF4" s="57"/>
      <c r="CG4" s="57"/>
      <c r="CI4"/>
      <c r="CJ4"/>
      <c r="CK4"/>
      <c r="CL4"/>
      <c r="CM4"/>
      <c r="CN4"/>
      <c r="CO4"/>
      <c r="CP4"/>
      <c r="CQ4"/>
      <c r="CR4"/>
      <c r="CS4"/>
    </row>
    <row r="5" spans="1:97" s="2" customFormat="1" ht="21" customHeight="1" x14ac:dyDescent="0.25">
      <c r="A5" s="84" t="s">
        <v>15</v>
      </c>
      <c r="B5" s="141" t="s">
        <v>84</v>
      </c>
      <c r="C5" s="22">
        <v>1</v>
      </c>
      <c r="D5" s="160">
        <v>11</v>
      </c>
      <c r="E5" s="160">
        <v>7.9</v>
      </c>
      <c r="F5" s="160">
        <v>24.3</v>
      </c>
      <c r="G5" s="160">
        <v>39.799999999999997</v>
      </c>
      <c r="H5" s="160">
        <v>7.7</v>
      </c>
      <c r="I5" s="160">
        <v>7</v>
      </c>
      <c r="J5" s="160">
        <v>8</v>
      </c>
      <c r="K5" s="160">
        <v>5.7</v>
      </c>
      <c r="L5" s="160">
        <v>13</v>
      </c>
      <c r="M5" s="160">
        <v>38.9</v>
      </c>
      <c r="N5" s="160">
        <v>40.4</v>
      </c>
      <c r="O5" s="153"/>
      <c r="P5" s="153"/>
      <c r="Q5" s="153"/>
      <c r="R5" s="153"/>
      <c r="S5" s="153"/>
      <c r="T5" s="153"/>
      <c r="U5" s="153"/>
      <c r="V5" s="153"/>
      <c r="W5" s="153"/>
      <c r="X5" s="16">
        <f t="shared" ref="X5:X14" si="3">IF(AE5=0,"",AVERAGE(AG5:AZ5))</f>
        <v>2.0660454200300292E-2</v>
      </c>
      <c r="Y5" s="19">
        <f t="shared" ref="Y5:Y14" si="4">IF(AE5&lt;2,"",STDEV(AG5:AZ5)/SQRT(COUNT(AG5:AZ5))*TINV(0.1,COUNT(AG5:AZ5)-1))</f>
        <v>3.7369240091243414E-2</v>
      </c>
      <c r="Z5" s="17">
        <f t="shared" ref="Z5:Z14" si="5">IF(AE5=0,"",1-(FREQUENCY(AG5:AZ5,Z$3)+FREQUENCY(AG5:AZ5,-Z$3))/COUNT(AG5:AZ5))</f>
        <v>0</v>
      </c>
      <c r="AA5" s="18">
        <f t="shared" ref="AA5:AA14" si="6">IF(AE5=0,"",AVERAGE(BH5:CA5))</f>
        <v>0.15454545454545432</v>
      </c>
      <c r="AB5" s="20">
        <f t="shared" ref="AB5:AB14" si="7">IF(AE5&lt;2,"",STDEV(BH5:CA5)/SQRT(COUNT(BH5:CA5))*TINV(0.1,COUNT(BH5:CA5)-1))</f>
        <v>0.63980537472424204</v>
      </c>
      <c r="AC5" s="17">
        <f t="shared" ref="AC5:AC14" si="8">IF(AE5=0,"",1-(FREQUENCY(BH5:CA5,Z$3*AD$3)+FREQUENCY(BH5:CA5,-Z$3*AD$3))/COUNT(BH5:CA5))</f>
        <v>0</v>
      </c>
      <c r="AD5" s="96">
        <f t="shared" si="0"/>
        <v>1</v>
      </c>
      <c r="AE5" s="97">
        <f t="shared" ref="AE5:AE14" si="9">COUNT(D5:W5)</f>
        <v>11</v>
      </c>
      <c r="AF5" s="53" t="str">
        <f t="shared" ref="AF5:AF14" si="10">IF(A5="","",A5)</f>
        <v>Tid 1</v>
      </c>
      <c r="AG5" s="86">
        <f t="shared" ref="AG5:AV14" si="11">IF(D5*D$4=0,"",D5*$AD5/AG$4-1)</f>
        <v>0</v>
      </c>
      <c r="AH5" s="5">
        <f t="shared" si="11"/>
        <v>0.12857142857142856</v>
      </c>
      <c r="AI5" s="5">
        <f t="shared" si="11"/>
        <v>-6.5384615384615374E-2</v>
      </c>
      <c r="AJ5" s="5">
        <f t="shared" si="11"/>
        <v>-2.9268292682926855E-2</v>
      </c>
      <c r="AK5" s="5">
        <f t="shared" si="11"/>
        <v>0.10000000000000009</v>
      </c>
      <c r="AL5" s="5">
        <f t="shared" si="11"/>
        <v>-5.4054054054054057E-2</v>
      </c>
      <c r="AM5" s="5">
        <f t="shared" si="11"/>
        <v>-4.7619047619047672E-2</v>
      </c>
      <c r="AN5" s="5">
        <f t="shared" si="11"/>
        <v>3.6363636363636376E-2</v>
      </c>
      <c r="AO5" s="5">
        <f t="shared" si="11"/>
        <v>9.243697478991586E-2</v>
      </c>
      <c r="AP5" s="5">
        <f t="shared" si="11"/>
        <v>-2.564102564102555E-3</v>
      </c>
      <c r="AQ5" s="5">
        <f t="shared" si="11"/>
        <v>6.8783068783068835E-2</v>
      </c>
      <c r="AR5" s="5" t="str">
        <f t="shared" si="11"/>
        <v/>
      </c>
      <c r="AS5" s="5" t="str">
        <f t="shared" si="11"/>
        <v/>
      </c>
      <c r="AT5" s="5" t="str">
        <f t="shared" si="11"/>
        <v/>
      </c>
      <c r="AU5" s="5" t="str">
        <f t="shared" si="11"/>
        <v/>
      </c>
      <c r="AV5" s="5" t="str">
        <f t="shared" si="11"/>
        <v/>
      </c>
      <c r="AW5" s="5" t="str">
        <f t="shared" ref="AW5:AZ14" si="12">IF(T5*T$4=0,"",T5*$AD5/AW$4-1)</f>
        <v/>
      </c>
      <c r="AX5" s="5" t="str">
        <f t="shared" si="12"/>
        <v/>
      </c>
      <c r="AY5" s="5" t="str">
        <f t="shared" si="12"/>
        <v/>
      </c>
      <c r="AZ5" s="5" t="str">
        <f t="shared" si="12"/>
        <v/>
      </c>
      <c r="BA5" s="3">
        <f t="shared" ref="BA5:BA14" si="13">IF(AE5=0,"",Z$3)</f>
        <v>0.39</v>
      </c>
      <c r="BB5" s="3">
        <f t="shared" ref="BB5:BB14" si="14">IF(AE5=0,"",X$3)</f>
        <v>0.192</v>
      </c>
      <c r="BC5" s="3">
        <f t="shared" ref="BC5:BC14" si="15">IF(AE5=0,"",-BB5)</f>
        <v>-0.192</v>
      </c>
      <c r="BD5" s="3">
        <f t="shared" ref="BD5:BD14" si="16">IF(AE5=0,"",-BA5)</f>
        <v>-0.39</v>
      </c>
      <c r="BE5" s="56">
        <f t="shared" ref="BE5:BE14" si="17">IF(AE5=0,"",AVERAGE(AG5:AZ5))</f>
        <v>2.0660454200300292E-2</v>
      </c>
      <c r="BF5" s="56">
        <f t="shared" ref="BF5:BF14" si="18">IF(AE5&lt;2,"",STDEV(AG5:AZ5)/SQRT(AE5)*TINV(0.05,AE5-1))</f>
        <v>4.5939664398061741E-2</v>
      </c>
      <c r="BG5" s="58">
        <f t="shared" ref="BG5:BG14" si="19">IF(CG5="","",-CG5)</f>
        <v>-0.78654112642218887</v>
      </c>
      <c r="BH5" s="92">
        <f t="shared" ref="BH5:BW14" si="20">IF(D5*D$4=0,"",D5*$AD5-AG$4)</f>
        <v>0</v>
      </c>
      <c r="BI5" s="4">
        <f t="shared" si="20"/>
        <v>0.90000000000000036</v>
      </c>
      <c r="BJ5" s="4">
        <f t="shared" si="20"/>
        <v>-1.6999999999999993</v>
      </c>
      <c r="BK5" s="4">
        <f t="shared" si="20"/>
        <v>-1.2000000000000028</v>
      </c>
      <c r="BL5" s="4">
        <f t="shared" si="20"/>
        <v>0.70000000000000018</v>
      </c>
      <c r="BM5" s="4">
        <f t="shared" si="20"/>
        <v>-0.40000000000000036</v>
      </c>
      <c r="BN5" s="4">
        <f t="shared" si="20"/>
        <v>-0.40000000000000036</v>
      </c>
      <c r="BO5" s="4">
        <f t="shared" si="20"/>
        <v>0.20000000000000018</v>
      </c>
      <c r="BP5" s="4">
        <f t="shared" si="20"/>
        <v>1.0999999999999996</v>
      </c>
      <c r="BQ5" s="4">
        <f t="shared" si="20"/>
        <v>-0.10000000000000142</v>
      </c>
      <c r="BR5" s="4">
        <f t="shared" si="20"/>
        <v>2.6000000000000014</v>
      </c>
      <c r="BS5" s="4" t="str">
        <f t="shared" si="20"/>
        <v/>
      </c>
      <c r="BT5" s="4" t="str">
        <f t="shared" si="20"/>
        <v/>
      </c>
      <c r="BU5" s="4" t="str">
        <f t="shared" si="20"/>
        <v/>
      </c>
      <c r="BV5" s="4" t="str">
        <f t="shared" si="20"/>
        <v/>
      </c>
      <c r="BW5" s="4" t="str">
        <f t="shared" si="20"/>
        <v/>
      </c>
      <c r="BX5" s="4" t="str">
        <f t="shared" ref="BX5:CA14" si="21">IF(T5*T$4=0,"",T5*$AD5-AW$4)</f>
        <v/>
      </c>
      <c r="BY5" s="4" t="str">
        <f t="shared" si="21"/>
        <v/>
      </c>
      <c r="BZ5" s="4" t="str">
        <f t="shared" si="21"/>
        <v/>
      </c>
      <c r="CA5" s="4" t="str">
        <f t="shared" si="21"/>
        <v/>
      </c>
      <c r="CB5" s="93">
        <f t="shared" ref="CB5:CB14" si="22">IF(AE5=0,"",AC$3)</f>
        <v>7.9291874999999994</v>
      </c>
      <c r="CC5" s="93">
        <f t="shared" ref="CC5:CC14" si="23">IF(AE5=0,"",AA$3)</f>
        <v>3.9035999999999995</v>
      </c>
      <c r="CD5" s="93">
        <f t="shared" ref="CD5:CD14" si="24">IF(AE5=0,"",-CC5)</f>
        <v>-3.9035999999999995</v>
      </c>
      <c r="CE5" s="93">
        <f t="shared" ref="CE5:CE14" si="25">IF(AE5=0,"",-CB5)</f>
        <v>-7.9291874999999994</v>
      </c>
      <c r="CF5" s="59">
        <f t="shared" ref="CF5:CF14" si="26">IF(AE5=0,"",AVERAGE(BH5:CA5))</f>
        <v>0.15454545454545432</v>
      </c>
      <c r="CG5" s="58">
        <f t="shared" ref="CG5:CG14" si="27">IF(AE5&lt;2,"",STDEV(BH5:CA5)/SQRT(AE5)*TINV(0.05,AE5-1))</f>
        <v>0.78654112642218887</v>
      </c>
      <c r="CI5"/>
      <c r="CJ5"/>
      <c r="CK5"/>
      <c r="CL5"/>
      <c r="CM5"/>
      <c r="CN5"/>
      <c r="CO5"/>
      <c r="CP5"/>
      <c r="CQ5"/>
      <c r="CR5"/>
      <c r="CS5"/>
    </row>
    <row r="6" spans="1:97" s="2" customFormat="1" ht="24.75" customHeight="1" x14ac:dyDescent="0.25">
      <c r="A6" s="84" t="s">
        <v>16</v>
      </c>
      <c r="B6" s="141" t="s">
        <v>85</v>
      </c>
      <c r="C6" s="22">
        <v>1</v>
      </c>
      <c r="D6" s="160">
        <v>11.9</v>
      </c>
      <c r="E6" s="160">
        <v>8.6</v>
      </c>
      <c r="F6" s="160">
        <v>25.2</v>
      </c>
      <c r="G6" s="160">
        <v>40.4</v>
      </c>
      <c r="H6" s="160">
        <v>7.8</v>
      </c>
      <c r="I6" s="160">
        <v>6.8</v>
      </c>
      <c r="J6" s="160">
        <v>7.6</v>
      </c>
      <c r="K6" s="160">
        <v>5.0999999999999996</v>
      </c>
      <c r="L6" s="160">
        <v>12.8</v>
      </c>
      <c r="M6" s="160">
        <v>38.200000000000003</v>
      </c>
      <c r="N6" s="160">
        <v>39.6</v>
      </c>
      <c r="O6" s="153"/>
      <c r="P6" s="153"/>
      <c r="Q6" s="153"/>
      <c r="R6" s="153"/>
      <c r="S6" s="153"/>
      <c r="T6" s="153"/>
      <c r="U6" s="153"/>
      <c r="V6" s="153"/>
      <c r="W6" s="153"/>
      <c r="X6" s="16">
        <f t="shared" si="3"/>
        <v>2.117836161138624E-2</v>
      </c>
      <c r="Y6" s="19">
        <f t="shared" si="4"/>
        <v>5.3979557460124145E-2</v>
      </c>
      <c r="Z6" s="17">
        <f t="shared" si="5"/>
        <v>0</v>
      </c>
      <c r="AA6" s="18">
        <f t="shared" si="6"/>
        <v>0.18181818181818213</v>
      </c>
      <c r="AB6" s="20">
        <f t="shared" si="7"/>
        <v>0.55987592267986075</v>
      </c>
      <c r="AC6" s="17">
        <f t="shared" si="8"/>
        <v>0</v>
      </c>
      <c r="AD6" s="96">
        <f t="shared" si="0"/>
        <v>1</v>
      </c>
      <c r="AE6" s="97">
        <f t="shared" si="9"/>
        <v>11</v>
      </c>
      <c r="AF6" s="53" t="str">
        <f t="shared" si="10"/>
        <v>Tid 2</v>
      </c>
      <c r="AG6" s="86">
        <f t="shared" si="11"/>
        <v>8.181818181818179E-2</v>
      </c>
      <c r="AH6" s="5">
        <f t="shared" si="11"/>
        <v>0.22857142857142843</v>
      </c>
      <c r="AI6" s="5">
        <f t="shared" si="11"/>
        <v>-3.0769230769230771E-2</v>
      </c>
      <c r="AJ6" s="5">
        <f t="shared" si="11"/>
        <v>-1.4634146341463428E-2</v>
      </c>
      <c r="AK6" s="5">
        <f t="shared" si="11"/>
        <v>0.11428571428571432</v>
      </c>
      <c r="AL6" s="5">
        <f t="shared" si="11"/>
        <v>-8.1081081081081141E-2</v>
      </c>
      <c r="AM6" s="5">
        <f t="shared" si="11"/>
        <v>-9.5238095238095344E-2</v>
      </c>
      <c r="AN6" s="5">
        <f t="shared" si="11"/>
        <v>-7.2727272727272751E-2</v>
      </c>
      <c r="AO6" s="5">
        <f t="shared" si="11"/>
        <v>7.5630252100840289E-2</v>
      </c>
      <c r="AP6" s="5">
        <f t="shared" si="11"/>
        <v>-2.051282051282044E-2</v>
      </c>
      <c r="AQ6" s="5">
        <f t="shared" si="11"/>
        <v>4.7619047619047672E-2</v>
      </c>
      <c r="AR6" s="5" t="str">
        <f t="shared" si="11"/>
        <v/>
      </c>
      <c r="AS6" s="5" t="str">
        <f t="shared" si="11"/>
        <v/>
      </c>
      <c r="AT6" s="5" t="str">
        <f t="shared" si="11"/>
        <v/>
      </c>
      <c r="AU6" s="5" t="str">
        <f t="shared" si="11"/>
        <v/>
      </c>
      <c r="AV6" s="5" t="str">
        <f t="shared" si="11"/>
        <v/>
      </c>
      <c r="AW6" s="5" t="str">
        <f t="shared" si="12"/>
        <v/>
      </c>
      <c r="AX6" s="5" t="str">
        <f t="shared" si="12"/>
        <v/>
      </c>
      <c r="AY6" s="5" t="str">
        <f t="shared" si="12"/>
        <v/>
      </c>
      <c r="AZ6" s="5" t="str">
        <f t="shared" si="12"/>
        <v/>
      </c>
      <c r="BA6" s="3">
        <f t="shared" si="13"/>
        <v>0.39</v>
      </c>
      <c r="BB6" s="3">
        <f t="shared" si="14"/>
        <v>0.192</v>
      </c>
      <c r="BC6" s="3">
        <f t="shared" si="15"/>
        <v>-0.192</v>
      </c>
      <c r="BD6" s="3">
        <f t="shared" si="16"/>
        <v>-0.39</v>
      </c>
      <c r="BE6" s="56">
        <f t="shared" si="17"/>
        <v>2.117836161138624E-2</v>
      </c>
      <c r="BF6" s="56">
        <f t="shared" si="18"/>
        <v>6.6359464308589869E-2</v>
      </c>
      <c r="BG6" s="58">
        <f t="shared" si="19"/>
        <v>-0.68828030566495124</v>
      </c>
      <c r="BH6" s="92">
        <f t="shared" si="20"/>
        <v>0.90000000000000036</v>
      </c>
      <c r="BI6" s="4">
        <f t="shared" si="20"/>
        <v>1.5999999999999996</v>
      </c>
      <c r="BJ6" s="4">
        <f t="shared" si="20"/>
        <v>-0.80000000000000071</v>
      </c>
      <c r="BK6" s="4">
        <f t="shared" si="20"/>
        <v>-0.60000000000000142</v>
      </c>
      <c r="BL6" s="4">
        <f t="shared" si="20"/>
        <v>0.79999999999999982</v>
      </c>
      <c r="BM6" s="4">
        <f t="shared" si="20"/>
        <v>-0.60000000000000053</v>
      </c>
      <c r="BN6" s="4">
        <f t="shared" si="20"/>
        <v>-0.80000000000000071</v>
      </c>
      <c r="BO6" s="4">
        <f t="shared" si="20"/>
        <v>-0.40000000000000036</v>
      </c>
      <c r="BP6" s="4">
        <f t="shared" si="20"/>
        <v>0.90000000000000036</v>
      </c>
      <c r="BQ6" s="4">
        <f t="shared" si="20"/>
        <v>-0.79999999999999716</v>
      </c>
      <c r="BR6" s="4">
        <f t="shared" si="20"/>
        <v>1.8000000000000043</v>
      </c>
      <c r="BS6" s="4" t="str">
        <f t="shared" si="20"/>
        <v/>
      </c>
      <c r="BT6" s="4" t="str">
        <f t="shared" si="20"/>
        <v/>
      </c>
      <c r="BU6" s="4" t="str">
        <f t="shared" si="20"/>
        <v/>
      </c>
      <c r="BV6" s="4" t="str">
        <f t="shared" si="20"/>
        <v/>
      </c>
      <c r="BW6" s="4" t="str">
        <f t="shared" si="20"/>
        <v/>
      </c>
      <c r="BX6" s="4" t="str">
        <f t="shared" si="21"/>
        <v/>
      </c>
      <c r="BY6" s="4" t="str">
        <f t="shared" si="21"/>
        <v/>
      </c>
      <c r="BZ6" s="4" t="str">
        <f t="shared" si="21"/>
        <v/>
      </c>
      <c r="CA6" s="4" t="str">
        <f t="shared" si="21"/>
        <v/>
      </c>
      <c r="CB6" s="93">
        <f t="shared" si="22"/>
        <v>7.9291874999999994</v>
      </c>
      <c r="CC6" s="93">
        <f t="shared" si="23"/>
        <v>3.9035999999999995</v>
      </c>
      <c r="CD6" s="93">
        <f t="shared" si="24"/>
        <v>-3.9035999999999995</v>
      </c>
      <c r="CE6" s="93">
        <f t="shared" si="25"/>
        <v>-7.9291874999999994</v>
      </c>
      <c r="CF6" s="59">
        <f t="shared" si="26"/>
        <v>0.18181818181818213</v>
      </c>
      <c r="CG6" s="58">
        <f t="shared" si="27"/>
        <v>0.68828030566495124</v>
      </c>
      <c r="CH6" s="15"/>
      <c r="CI6"/>
      <c r="CJ6"/>
      <c r="CK6"/>
      <c r="CL6"/>
      <c r="CM6"/>
      <c r="CN6"/>
      <c r="CO6"/>
      <c r="CP6"/>
      <c r="CQ6"/>
      <c r="CR6"/>
      <c r="CS6"/>
    </row>
    <row r="7" spans="1:97" s="2" customFormat="1" ht="24" customHeight="1" x14ac:dyDescent="0.25">
      <c r="A7" s="84" t="s">
        <v>17</v>
      </c>
      <c r="B7" s="141" t="s">
        <v>79</v>
      </c>
      <c r="C7" s="22">
        <v>1</v>
      </c>
      <c r="D7" s="160">
        <v>10.6</v>
      </c>
      <c r="E7" s="160">
        <v>7.6</v>
      </c>
      <c r="F7" s="160">
        <v>24.7</v>
      </c>
      <c r="G7" s="160">
        <v>40.700000000000003</v>
      </c>
      <c r="H7" s="161">
        <v>8.9</v>
      </c>
      <c r="I7" s="160">
        <v>7</v>
      </c>
      <c r="J7" s="160">
        <v>8</v>
      </c>
      <c r="K7" s="160">
        <v>6</v>
      </c>
      <c r="L7" s="160">
        <v>14.2</v>
      </c>
      <c r="M7" s="160">
        <v>37.299999999999997</v>
      </c>
      <c r="N7" s="160">
        <v>39</v>
      </c>
      <c r="O7" s="153"/>
      <c r="P7" s="153"/>
      <c r="Q7" s="153"/>
      <c r="R7" s="153"/>
      <c r="S7" s="153"/>
      <c r="T7" s="153"/>
      <c r="U7" s="153"/>
      <c r="V7" s="153"/>
      <c r="W7" s="153"/>
      <c r="X7" s="16">
        <f t="shared" si="3"/>
        <v>3.9466521447739655E-2</v>
      </c>
      <c r="Y7" s="19">
        <f t="shared" si="4"/>
        <v>6.0231763596084502E-2</v>
      </c>
      <c r="Z7" s="17">
        <f t="shared" si="5"/>
        <v>0</v>
      </c>
      <c r="AA7" s="18">
        <f t="shared" si="6"/>
        <v>0.18181818181818182</v>
      </c>
      <c r="AB7" s="20">
        <f t="shared" si="7"/>
        <v>0.68552697482471969</v>
      </c>
      <c r="AC7" s="17">
        <f t="shared" si="8"/>
        <v>0</v>
      </c>
      <c r="AD7" s="96">
        <f t="shared" si="0"/>
        <v>1</v>
      </c>
      <c r="AE7" s="97">
        <f t="shared" si="9"/>
        <v>11</v>
      </c>
      <c r="AF7" s="53" t="str">
        <f t="shared" si="10"/>
        <v>Tid 3</v>
      </c>
      <c r="AG7" s="86">
        <f t="shared" si="11"/>
        <v>-3.6363636363636376E-2</v>
      </c>
      <c r="AH7" s="5">
        <f t="shared" si="11"/>
        <v>8.5714285714285632E-2</v>
      </c>
      <c r="AI7" s="5">
        <f t="shared" si="11"/>
        <v>-5.0000000000000044E-2</v>
      </c>
      <c r="AJ7" s="5">
        <f t="shared" si="11"/>
        <v>-7.3170731707316028E-3</v>
      </c>
      <c r="AK7" s="5">
        <f t="shared" si="11"/>
        <v>0.27142857142857157</v>
      </c>
      <c r="AL7" s="5">
        <f t="shared" si="11"/>
        <v>-5.4054054054054057E-2</v>
      </c>
      <c r="AM7" s="5">
        <f t="shared" si="11"/>
        <v>-4.7619047619047672E-2</v>
      </c>
      <c r="AN7" s="5">
        <f t="shared" si="11"/>
        <v>9.0909090909090828E-2</v>
      </c>
      <c r="AO7" s="5">
        <f t="shared" si="11"/>
        <v>0.19327731092436973</v>
      </c>
      <c r="AP7" s="5">
        <f t="shared" si="11"/>
        <v>-4.3589743589743657E-2</v>
      </c>
      <c r="AQ7" s="5">
        <f t="shared" si="11"/>
        <v>3.1746031746031855E-2</v>
      </c>
      <c r="AR7" s="5" t="str">
        <f t="shared" si="11"/>
        <v/>
      </c>
      <c r="AS7" s="5" t="str">
        <f t="shared" si="11"/>
        <v/>
      </c>
      <c r="AT7" s="5" t="str">
        <f t="shared" si="11"/>
        <v/>
      </c>
      <c r="AU7" s="5" t="str">
        <f t="shared" si="11"/>
        <v/>
      </c>
      <c r="AV7" s="5" t="str">
        <f t="shared" si="11"/>
        <v/>
      </c>
      <c r="AW7" s="5" t="str">
        <f t="shared" si="12"/>
        <v/>
      </c>
      <c r="AX7" s="5" t="str">
        <f t="shared" si="12"/>
        <v/>
      </c>
      <c r="AY7" s="5" t="str">
        <f t="shared" si="12"/>
        <v/>
      </c>
      <c r="AZ7" s="5" t="str">
        <f t="shared" si="12"/>
        <v/>
      </c>
      <c r="BA7" s="3">
        <f t="shared" si="13"/>
        <v>0.39</v>
      </c>
      <c r="BB7" s="3">
        <f t="shared" si="14"/>
        <v>0.192</v>
      </c>
      <c r="BC7" s="3">
        <f t="shared" si="15"/>
        <v>-0.192</v>
      </c>
      <c r="BD7" s="3">
        <f t="shared" si="16"/>
        <v>-0.39</v>
      </c>
      <c r="BE7" s="56">
        <f t="shared" si="17"/>
        <v>3.9466521447739655E-2</v>
      </c>
      <c r="BF7" s="56">
        <f t="shared" si="18"/>
        <v>7.4045578635030918E-2</v>
      </c>
      <c r="BG7" s="58">
        <f t="shared" si="19"/>
        <v>-0.8427487174577506</v>
      </c>
      <c r="BH7" s="92">
        <f t="shared" si="20"/>
        <v>-0.40000000000000036</v>
      </c>
      <c r="BI7" s="4">
        <f t="shared" si="20"/>
        <v>0.59999999999999964</v>
      </c>
      <c r="BJ7" s="4">
        <f t="shared" si="20"/>
        <v>-1.3000000000000007</v>
      </c>
      <c r="BK7" s="4">
        <f t="shared" si="20"/>
        <v>-0.29999999999999716</v>
      </c>
      <c r="BL7" s="4">
        <f t="shared" si="20"/>
        <v>1.9000000000000004</v>
      </c>
      <c r="BM7" s="4">
        <f t="shared" si="20"/>
        <v>-0.40000000000000036</v>
      </c>
      <c r="BN7" s="4">
        <f t="shared" si="20"/>
        <v>-0.40000000000000036</v>
      </c>
      <c r="BO7" s="4">
        <f t="shared" si="20"/>
        <v>0.5</v>
      </c>
      <c r="BP7" s="4">
        <f t="shared" si="20"/>
        <v>2.2999999999999989</v>
      </c>
      <c r="BQ7" s="4">
        <f t="shared" si="20"/>
        <v>-1.7000000000000028</v>
      </c>
      <c r="BR7" s="4">
        <f t="shared" si="20"/>
        <v>1.2000000000000028</v>
      </c>
      <c r="BS7" s="4" t="str">
        <f t="shared" si="20"/>
        <v/>
      </c>
      <c r="BT7" s="4" t="str">
        <f t="shared" si="20"/>
        <v/>
      </c>
      <c r="BU7" s="4" t="str">
        <f t="shared" si="20"/>
        <v/>
      </c>
      <c r="BV7" s="4" t="str">
        <f t="shared" si="20"/>
        <v/>
      </c>
      <c r="BW7" s="4" t="str">
        <f t="shared" si="20"/>
        <v/>
      </c>
      <c r="BX7" s="4" t="str">
        <f t="shared" si="21"/>
        <v/>
      </c>
      <c r="BY7" s="4" t="str">
        <f t="shared" si="21"/>
        <v/>
      </c>
      <c r="BZ7" s="4" t="str">
        <f t="shared" si="21"/>
        <v/>
      </c>
      <c r="CA7" s="4" t="str">
        <f t="shared" si="21"/>
        <v/>
      </c>
      <c r="CB7" s="93">
        <f t="shared" si="22"/>
        <v>7.9291874999999994</v>
      </c>
      <c r="CC7" s="93">
        <f t="shared" si="23"/>
        <v>3.9035999999999995</v>
      </c>
      <c r="CD7" s="93">
        <f t="shared" si="24"/>
        <v>-3.9035999999999995</v>
      </c>
      <c r="CE7" s="93">
        <f t="shared" si="25"/>
        <v>-7.9291874999999994</v>
      </c>
      <c r="CF7" s="59">
        <f t="shared" si="26"/>
        <v>0.18181818181818182</v>
      </c>
      <c r="CG7" s="58">
        <f t="shared" si="27"/>
        <v>0.8427487174577506</v>
      </c>
      <c r="CH7" s="15"/>
      <c r="CM7"/>
      <c r="CN7"/>
      <c r="CO7"/>
      <c r="CP7"/>
      <c r="CQ7"/>
      <c r="CR7"/>
      <c r="CS7"/>
    </row>
    <row r="8" spans="1:97" s="2" customFormat="1" ht="24" customHeight="1" x14ac:dyDescent="0.25">
      <c r="A8" s="84" t="s">
        <v>18</v>
      </c>
      <c r="B8" s="141" t="s">
        <v>80</v>
      </c>
      <c r="C8" s="22">
        <v>1</v>
      </c>
      <c r="D8" s="160">
        <v>12.2</v>
      </c>
      <c r="E8" s="160">
        <v>7.7</v>
      </c>
      <c r="F8" s="160">
        <v>25.8</v>
      </c>
      <c r="G8" s="160">
        <v>41.7</v>
      </c>
      <c r="H8" s="160">
        <v>8.5</v>
      </c>
      <c r="I8" s="160">
        <v>7.3</v>
      </c>
      <c r="J8" s="160"/>
      <c r="K8" s="160">
        <v>5.6</v>
      </c>
      <c r="L8" s="160">
        <v>12.5</v>
      </c>
      <c r="M8" s="160">
        <v>36.5</v>
      </c>
      <c r="N8" s="160"/>
      <c r="O8" s="153">
        <v>29.3</v>
      </c>
      <c r="P8" s="153">
        <v>4.4000000000000004</v>
      </c>
      <c r="Q8" s="153">
        <v>4.7</v>
      </c>
      <c r="R8" s="153">
        <v>43.4</v>
      </c>
      <c r="S8" s="153">
        <v>44.8</v>
      </c>
      <c r="T8" s="153"/>
      <c r="U8" s="153"/>
      <c r="V8" s="153"/>
      <c r="W8" s="153"/>
      <c r="X8" s="16">
        <f t="shared" si="3"/>
        <v>2.7950919587179563E-2</v>
      </c>
      <c r="Y8" s="19">
        <f t="shared" si="4"/>
        <v>4.0670823972888563E-2</v>
      </c>
      <c r="Z8" s="17">
        <f t="shared" si="5"/>
        <v>0</v>
      </c>
      <c r="AA8" s="18">
        <f t="shared" si="6"/>
        <v>0.37857142857142867</v>
      </c>
      <c r="AB8" s="20">
        <f t="shared" si="7"/>
        <v>0.706468154973104</v>
      </c>
      <c r="AC8" s="17">
        <f t="shared" si="8"/>
        <v>0</v>
      </c>
      <c r="AD8" s="96">
        <f t="shared" si="0"/>
        <v>1</v>
      </c>
      <c r="AE8" s="97">
        <f t="shared" si="9"/>
        <v>14</v>
      </c>
      <c r="AF8" s="53" t="str">
        <f t="shared" si="10"/>
        <v>Tid 4</v>
      </c>
      <c r="AG8" s="86">
        <f t="shared" si="11"/>
        <v>0.10909090909090913</v>
      </c>
      <c r="AH8" s="5">
        <f t="shared" si="11"/>
        <v>0.10000000000000009</v>
      </c>
      <c r="AI8" s="5">
        <f t="shared" si="11"/>
        <v>-7.692307692307665E-3</v>
      </c>
      <c r="AJ8" s="5">
        <f t="shared" si="11"/>
        <v>1.7073170731707332E-2</v>
      </c>
      <c r="AK8" s="5">
        <f t="shared" si="11"/>
        <v>0.21428571428571419</v>
      </c>
      <c r="AL8" s="5">
        <f t="shared" si="11"/>
        <v>-1.3513513513513598E-2</v>
      </c>
      <c r="AM8" s="5" t="str">
        <f t="shared" si="11"/>
        <v/>
      </c>
      <c r="AN8" s="5">
        <f t="shared" si="11"/>
        <v>1.8181818181818077E-2</v>
      </c>
      <c r="AO8" s="5">
        <f t="shared" si="11"/>
        <v>5.0420168067226934E-2</v>
      </c>
      <c r="AP8" s="5">
        <f t="shared" si="11"/>
        <v>-6.4102564102564097E-2</v>
      </c>
      <c r="AQ8" s="5" t="str">
        <f t="shared" si="11"/>
        <v/>
      </c>
      <c r="AR8" s="5">
        <f t="shared" si="11"/>
        <v>-4.5602605863192092E-2</v>
      </c>
      <c r="AS8" s="5">
        <f t="shared" si="11"/>
        <v>-0.13725490196078416</v>
      </c>
      <c r="AT8" s="5">
        <f t="shared" si="11"/>
        <v>2.1739130434782705E-2</v>
      </c>
      <c r="AU8" s="5">
        <f t="shared" si="11"/>
        <v>3.3333333333333215E-2</v>
      </c>
      <c r="AV8" s="5">
        <f t="shared" si="11"/>
        <v>9.5354523227383803E-2</v>
      </c>
      <c r="AW8" s="5" t="str">
        <f t="shared" si="12"/>
        <v/>
      </c>
      <c r="AX8" s="5" t="str">
        <f t="shared" si="12"/>
        <v/>
      </c>
      <c r="AY8" s="5" t="str">
        <f t="shared" si="12"/>
        <v/>
      </c>
      <c r="AZ8" s="5" t="str">
        <f t="shared" si="12"/>
        <v/>
      </c>
      <c r="BA8" s="3">
        <f t="shared" si="13"/>
        <v>0.39</v>
      </c>
      <c r="BB8" s="3">
        <f t="shared" si="14"/>
        <v>0.192</v>
      </c>
      <c r="BC8" s="3">
        <f t="shared" si="15"/>
        <v>-0.192</v>
      </c>
      <c r="BD8" s="3">
        <f t="shared" si="16"/>
        <v>-0.39</v>
      </c>
      <c r="BE8" s="56">
        <f t="shared" si="17"/>
        <v>2.7950919587179563E-2</v>
      </c>
      <c r="BF8" s="56">
        <f t="shared" si="18"/>
        <v>4.9614499078651571E-2</v>
      </c>
      <c r="BG8" s="58">
        <f t="shared" si="19"/>
        <v>-0.86182329739311436</v>
      </c>
      <c r="BH8" s="92">
        <f t="shared" si="20"/>
        <v>1.1999999999999993</v>
      </c>
      <c r="BI8" s="4">
        <f t="shared" si="20"/>
        <v>0.70000000000000018</v>
      </c>
      <c r="BJ8" s="4">
        <f t="shared" si="20"/>
        <v>-0.19999999999999929</v>
      </c>
      <c r="BK8" s="4">
        <f t="shared" si="20"/>
        <v>0.70000000000000284</v>
      </c>
      <c r="BL8" s="4">
        <f t="shared" si="20"/>
        <v>1.5</v>
      </c>
      <c r="BM8" s="4">
        <f t="shared" si="20"/>
        <v>-0.10000000000000053</v>
      </c>
      <c r="BN8" s="4" t="str">
        <f t="shared" si="20"/>
        <v/>
      </c>
      <c r="BO8" s="4">
        <f t="shared" si="20"/>
        <v>9.9999999999999645E-2</v>
      </c>
      <c r="BP8" s="4">
        <f t="shared" si="20"/>
        <v>0.59999999999999964</v>
      </c>
      <c r="BQ8" s="4">
        <f t="shared" si="20"/>
        <v>-2.5</v>
      </c>
      <c r="BR8" s="4" t="str">
        <f t="shared" si="20"/>
        <v/>
      </c>
      <c r="BS8" s="4">
        <f t="shared" si="20"/>
        <v>-1.3999999999999986</v>
      </c>
      <c r="BT8" s="4">
        <f t="shared" si="20"/>
        <v>-0.69999999999999929</v>
      </c>
      <c r="BU8" s="4">
        <f t="shared" si="20"/>
        <v>0.10000000000000053</v>
      </c>
      <c r="BV8" s="4">
        <f t="shared" si="20"/>
        <v>1.3999999999999986</v>
      </c>
      <c r="BW8" s="4">
        <f t="shared" si="20"/>
        <v>3.8999999999999986</v>
      </c>
      <c r="BX8" s="4" t="str">
        <f t="shared" si="21"/>
        <v/>
      </c>
      <c r="BY8" s="4" t="str">
        <f t="shared" si="21"/>
        <v/>
      </c>
      <c r="BZ8" s="4" t="str">
        <f t="shared" si="21"/>
        <v/>
      </c>
      <c r="CA8" s="4" t="str">
        <f t="shared" si="21"/>
        <v/>
      </c>
      <c r="CB8" s="93">
        <f t="shared" si="22"/>
        <v>7.9291874999999994</v>
      </c>
      <c r="CC8" s="93">
        <f t="shared" si="23"/>
        <v>3.9035999999999995</v>
      </c>
      <c r="CD8" s="93">
        <f t="shared" si="24"/>
        <v>-3.9035999999999995</v>
      </c>
      <c r="CE8" s="93">
        <f t="shared" si="25"/>
        <v>-7.9291874999999994</v>
      </c>
      <c r="CF8" s="59">
        <f t="shared" si="26"/>
        <v>0.37857142857142867</v>
      </c>
      <c r="CG8" s="58">
        <f t="shared" si="27"/>
        <v>0.86182329739311436</v>
      </c>
      <c r="CH8" s="15"/>
      <c r="CM8"/>
      <c r="CN8"/>
      <c r="CO8"/>
      <c r="CP8"/>
      <c r="CQ8"/>
      <c r="CR8"/>
      <c r="CS8"/>
    </row>
    <row r="9" spans="1:97" s="2" customFormat="1" ht="24" customHeight="1" x14ac:dyDescent="0.25">
      <c r="A9" s="84" t="s">
        <v>96</v>
      </c>
      <c r="B9" s="141" t="s">
        <v>97</v>
      </c>
      <c r="C9" s="22">
        <v>1</v>
      </c>
      <c r="D9" s="160">
        <v>10.9</v>
      </c>
      <c r="E9" s="160"/>
      <c r="F9" s="160">
        <v>26.1</v>
      </c>
      <c r="G9" s="160">
        <v>40.4</v>
      </c>
      <c r="H9" s="160">
        <v>7.3</v>
      </c>
      <c r="I9" s="160">
        <v>7.5</v>
      </c>
      <c r="J9" s="160"/>
      <c r="K9" s="160">
        <v>6.5</v>
      </c>
      <c r="L9" s="160"/>
      <c r="M9" s="160"/>
      <c r="N9" s="160"/>
      <c r="O9" s="153">
        <v>28</v>
      </c>
      <c r="P9" s="153">
        <v>3.7</v>
      </c>
      <c r="Q9" s="153">
        <v>4.5</v>
      </c>
      <c r="R9" s="153">
        <v>40.6</v>
      </c>
      <c r="S9" s="153">
        <v>44.3</v>
      </c>
      <c r="T9" s="153"/>
      <c r="U9" s="153"/>
      <c r="V9" s="153"/>
      <c r="W9" s="153"/>
      <c r="X9" s="16">
        <f t="shared" si="3"/>
        <v>-1.0553693588285708E-2</v>
      </c>
      <c r="Y9" s="19">
        <f t="shared" si="4"/>
        <v>6.1280658535930017E-2</v>
      </c>
      <c r="Z9" s="17">
        <f t="shared" si="5"/>
        <v>0</v>
      </c>
      <c r="AA9" s="18">
        <f t="shared" si="6"/>
        <v>-0.12727272727272715</v>
      </c>
      <c r="AB9" s="20">
        <f t="shared" si="7"/>
        <v>0.84804128170185034</v>
      </c>
      <c r="AC9" s="17">
        <f t="shared" si="8"/>
        <v>0</v>
      </c>
      <c r="AD9" s="96">
        <f t="shared" si="0"/>
        <v>1</v>
      </c>
      <c r="AE9" s="97">
        <f t="shared" si="9"/>
        <v>11</v>
      </c>
      <c r="AF9" s="53" t="str">
        <f t="shared" si="10"/>
        <v>Tid 5</v>
      </c>
      <c r="AG9" s="86">
        <f t="shared" si="11"/>
        <v>-9.0909090909090384E-3</v>
      </c>
      <c r="AH9" s="5" t="str">
        <f t="shared" si="11"/>
        <v/>
      </c>
      <c r="AI9" s="5">
        <f t="shared" si="11"/>
        <v>3.8461538461538325E-3</v>
      </c>
      <c r="AJ9" s="5">
        <f t="shared" si="11"/>
        <v>-1.4634146341463428E-2</v>
      </c>
      <c r="AK9" s="5">
        <f t="shared" si="11"/>
        <v>4.2857142857142927E-2</v>
      </c>
      <c r="AL9" s="5">
        <f t="shared" si="11"/>
        <v>1.3513513513513375E-2</v>
      </c>
      <c r="AM9" s="5" t="str">
        <f t="shared" si="11"/>
        <v/>
      </c>
      <c r="AN9" s="5">
        <f t="shared" si="11"/>
        <v>0.18181818181818188</v>
      </c>
      <c r="AO9" s="5" t="str">
        <f t="shared" si="11"/>
        <v/>
      </c>
      <c r="AP9" s="5" t="str">
        <f t="shared" si="11"/>
        <v/>
      </c>
      <c r="AQ9" s="5" t="str">
        <f t="shared" si="11"/>
        <v/>
      </c>
      <c r="AR9" s="5">
        <f t="shared" si="11"/>
        <v>-8.794788273615628E-2</v>
      </c>
      <c r="AS9" s="5">
        <f t="shared" si="11"/>
        <v>-0.27450980392156854</v>
      </c>
      <c r="AT9" s="5">
        <f t="shared" si="11"/>
        <v>-2.1739130434782483E-2</v>
      </c>
      <c r="AU9" s="5">
        <f t="shared" si="11"/>
        <v>-3.3333333333333326E-2</v>
      </c>
      <c r="AV9" s="5">
        <f t="shared" si="11"/>
        <v>8.312958435207829E-2</v>
      </c>
      <c r="AW9" s="5" t="str">
        <f t="shared" si="12"/>
        <v/>
      </c>
      <c r="AX9" s="5" t="str">
        <f t="shared" si="12"/>
        <v/>
      </c>
      <c r="AY9" s="5" t="str">
        <f t="shared" si="12"/>
        <v/>
      </c>
      <c r="AZ9" s="5" t="str">
        <f t="shared" si="12"/>
        <v/>
      </c>
      <c r="BA9" s="3">
        <f t="shared" si="13"/>
        <v>0.39</v>
      </c>
      <c r="BB9" s="3">
        <f t="shared" si="14"/>
        <v>0.192</v>
      </c>
      <c r="BC9" s="3">
        <f t="shared" si="15"/>
        <v>-0.192</v>
      </c>
      <c r="BD9" s="3">
        <f t="shared" si="16"/>
        <v>-0.39</v>
      </c>
      <c r="BE9" s="56">
        <f t="shared" si="17"/>
        <v>-1.0553693588285708E-2</v>
      </c>
      <c r="BF9" s="56">
        <f t="shared" si="18"/>
        <v>7.5335031709475947E-2</v>
      </c>
      <c r="BG9" s="58">
        <f t="shared" si="19"/>
        <v>-1.0425347634032887</v>
      </c>
      <c r="BH9" s="92">
        <f t="shared" si="20"/>
        <v>-9.9999999999999645E-2</v>
      </c>
      <c r="BI9" s="4" t="str">
        <f t="shared" si="20"/>
        <v/>
      </c>
      <c r="BJ9" s="4">
        <f t="shared" si="20"/>
        <v>0.10000000000000142</v>
      </c>
      <c r="BK9" s="4">
        <f t="shared" si="20"/>
        <v>-0.60000000000000142</v>
      </c>
      <c r="BL9" s="4">
        <f t="shared" si="20"/>
        <v>0.29999999999999982</v>
      </c>
      <c r="BM9" s="4">
        <f t="shared" si="20"/>
        <v>9.9999999999999645E-2</v>
      </c>
      <c r="BN9" s="4" t="str">
        <f t="shared" si="20"/>
        <v/>
      </c>
      <c r="BO9" s="4">
        <f t="shared" si="20"/>
        <v>1</v>
      </c>
      <c r="BP9" s="4" t="str">
        <f t="shared" si="20"/>
        <v/>
      </c>
      <c r="BQ9" s="4" t="str">
        <f t="shared" si="20"/>
        <v/>
      </c>
      <c r="BR9" s="4" t="str">
        <f t="shared" si="20"/>
        <v/>
      </c>
      <c r="BS9" s="4">
        <f t="shared" si="20"/>
        <v>-2.6999999999999993</v>
      </c>
      <c r="BT9" s="4">
        <f t="shared" si="20"/>
        <v>-1.3999999999999995</v>
      </c>
      <c r="BU9" s="4">
        <f t="shared" si="20"/>
        <v>-9.9999999999999645E-2</v>
      </c>
      <c r="BV9" s="4">
        <f t="shared" si="20"/>
        <v>-1.3999999999999986</v>
      </c>
      <c r="BW9" s="4">
        <f t="shared" si="20"/>
        <v>3.3999999999999986</v>
      </c>
      <c r="BX9" s="4" t="str">
        <f t="shared" si="21"/>
        <v/>
      </c>
      <c r="BY9" s="4" t="str">
        <f t="shared" si="21"/>
        <v/>
      </c>
      <c r="BZ9" s="4" t="str">
        <f t="shared" si="21"/>
        <v/>
      </c>
      <c r="CA9" s="4" t="str">
        <f t="shared" si="21"/>
        <v/>
      </c>
      <c r="CB9" s="93">
        <f t="shared" si="22"/>
        <v>7.9291874999999994</v>
      </c>
      <c r="CC9" s="93">
        <f t="shared" si="23"/>
        <v>3.9035999999999995</v>
      </c>
      <c r="CD9" s="93">
        <f t="shared" si="24"/>
        <v>-3.9035999999999995</v>
      </c>
      <c r="CE9" s="93">
        <f t="shared" si="25"/>
        <v>-7.9291874999999994</v>
      </c>
      <c r="CF9" s="59">
        <f t="shared" si="26"/>
        <v>-0.12727272727272715</v>
      </c>
      <c r="CG9" s="58">
        <f t="shared" si="27"/>
        <v>1.0425347634032887</v>
      </c>
      <c r="CH9" s="15"/>
      <c r="CM9"/>
      <c r="CN9"/>
      <c r="CO9"/>
      <c r="CP9"/>
      <c r="CQ9"/>
      <c r="CR9"/>
      <c r="CS9"/>
    </row>
    <row r="10" spans="1:97" s="2" customFormat="1" ht="24" customHeight="1" x14ac:dyDescent="0.25">
      <c r="A10" s="84"/>
      <c r="B10" s="141"/>
      <c r="C10" s="22"/>
      <c r="D10" s="153"/>
      <c r="E10" s="153"/>
      <c r="F10" s="153"/>
      <c r="G10" s="153"/>
      <c r="H10" s="153"/>
      <c r="I10" s="153"/>
      <c r="J10" s="153"/>
      <c r="K10" s="153"/>
      <c r="L10" s="153"/>
      <c r="M10" s="153"/>
      <c r="N10" s="153"/>
      <c r="O10" s="153"/>
      <c r="P10" s="153"/>
      <c r="Q10" s="153"/>
      <c r="R10" s="153"/>
      <c r="S10" s="153"/>
      <c r="T10" s="153"/>
      <c r="U10" s="153"/>
      <c r="V10" s="153"/>
      <c r="W10" s="153"/>
      <c r="X10" s="16" t="str">
        <f t="shared" si="3"/>
        <v/>
      </c>
      <c r="Y10" s="19" t="str">
        <f t="shared" si="4"/>
        <v/>
      </c>
      <c r="Z10" s="17" t="str">
        <f t="shared" si="5"/>
        <v/>
      </c>
      <c r="AA10" s="18" t="str">
        <f t="shared" si="6"/>
        <v/>
      </c>
      <c r="AB10" s="20" t="str">
        <f t="shared" si="7"/>
        <v/>
      </c>
      <c r="AC10" s="17" t="str">
        <f t="shared" si="8"/>
        <v/>
      </c>
      <c r="AD10" s="96" t="e">
        <f t="shared" si="0"/>
        <v>#DIV/0!</v>
      </c>
      <c r="AE10" s="97">
        <f t="shared" si="9"/>
        <v>0</v>
      </c>
      <c r="AF10" s="53" t="str">
        <f t="shared" si="10"/>
        <v/>
      </c>
      <c r="AG10" s="86" t="str">
        <f t="shared" si="11"/>
        <v/>
      </c>
      <c r="AH10" s="5" t="str">
        <f t="shared" si="11"/>
        <v/>
      </c>
      <c r="AI10" s="5" t="str">
        <f t="shared" si="11"/>
        <v/>
      </c>
      <c r="AJ10" s="5" t="str">
        <f t="shared" si="11"/>
        <v/>
      </c>
      <c r="AK10" s="5" t="str">
        <f t="shared" si="11"/>
        <v/>
      </c>
      <c r="AL10" s="5" t="str">
        <f t="shared" si="11"/>
        <v/>
      </c>
      <c r="AM10" s="5" t="str">
        <f t="shared" si="11"/>
        <v/>
      </c>
      <c r="AN10" s="5" t="str">
        <f t="shared" si="11"/>
        <v/>
      </c>
      <c r="AO10" s="5" t="str">
        <f t="shared" si="11"/>
        <v/>
      </c>
      <c r="AP10" s="5" t="str">
        <f t="shared" si="11"/>
        <v/>
      </c>
      <c r="AQ10" s="5" t="str">
        <f t="shared" si="11"/>
        <v/>
      </c>
      <c r="AR10" s="5" t="str">
        <f t="shared" si="11"/>
        <v/>
      </c>
      <c r="AS10" s="5" t="str">
        <f t="shared" si="11"/>
        <v/>
      </c>
      <c r="AT10" s="5" t="str">
        <f t="shared" si="11"/>
        <v/>
      </c>
      <c r="AU10" s="5" t="str">
        <f t="shared" si="11"/>
        <v/>
      </c>
      <c r="AV10" s="5" t="str">
        <f t="shared" si="11"/>
        <v/>
      </c>
      <c r="AW10" s="5" t="str">
        <f t="shared" si="12"/>
        <v/>
      </c>
      <c r="AX10" s="5" t="str">
        <f t="shared" si="12"/>
        <v/>
      </c>
      <c r="AY10" s="5" t="str">
        <f t="shared" si="12"/>
        <v/>
      </c>
      <c r="AZ10" s="5" t="str">
        <f t="shared" si="12"/>
        <v/>
      </c>
      <c r="BA10" s="3" t="str">
        <f t="shared" si="13"/>
        <v/>
      </c>
      <c r="BB10" s="3" t="str">
        <f t="shared" si="14"/>
        <v/>
      </c>
      <c r="BC10" s="3" t="str">
        <f t="shared" si="15"/>
        <v/>
      </c>
      <c r="BD10" s="3" t="str">
        <f t="shared" si="16"/>
        <v/>
      </c>
      <c r="BE10" s="56" t="str">
        <f t="shared" si="17"/>
        <v/>
      </c>
      <c r="BF10" s="56" t="str">
        <f t="shared" si="18"/>
        <v/>
      </c>
      <c r="BG10" s="58" t="str">
        <f t="shared" si="19"/>
        <v/>
      </c>
      <c r="BH10" s="92" t="str">
        <f t="shared" si="20"/>
        <v/>
      </c>
      <c r="BI10" s="4" t="str">
        <f t="shared" si="20"/>
        <v/>
      </c>
      <c r="BJ10" s="4" t="str">
        <f t="shared" si="20"/>
        <v/>
      </c>
      <c r="BK10" s="4" t="str">
        <f t="shared" si="20"/>
        <v/>
      </c>
      <c r="BL10" s="4" t="str">
        <f t="shared" si="20"/>
        <v/>
      </c>
      <c r="BM10" s="4" t="str">
        <f t="shared" si="20"/>
        <v/>
      </c>
      <c r="BN10" s="4" t="str">
        <f t="shared" si="20"/>
        <v/>
      </c>
      <c r="BO10" s="4" t="str">
        <f t="shared" si="20"/>
        <v/>
      </c>
      <c r="BP10" s="4" t="str">
        <f t="shared" si="20"/>
        <v/>
      </c>
      <c r="BQ10" s="4" t="str">
        <f t="shared" si="20"/>
        <v/>
      </c>
      <c r="BR10" s="4" t="str">
        <f t="shared" si="20"/>
        <v/>
      </c>
      <c r="BS10" s="4" t="str">
        <f t="shared" si="20"/>
        <v/>
      </c>
      <c r="BT10" s="4" t="str">
        <f t="shared" si="20"/>
        <v/>
      </c>
      <c r="BU10" s="4" t="str">
        <f t="shared" si="20"/>
        <v/>
      </c>
      <c r="BV10" s="4" t="str">
        <f t="shared" si="20"/>
        <v/>
      </c>
      <c r="BW10" s="4" t="str">
        <f t="shared" si="20"/>
        <v/>
      </c>
      <c r="BX10" s="4" t="str">
        <f t="shared" si="21"/>
        <v/>
      </c>
      <c r="BY10" s="4" t="str">
        <f t="shared" si="21"/>
        <v/>
      </c>
      <c r="BZ10" s="4" t="str">
        <f t="shared" si="21"/>
        <v/>
      </c>
      <c r="CA10" s="4" t="str">
        <f t="shared" si="21"/>
        <v/>
      </c>
      <c r="CB10" s="93" t="str">
        <f t="shared" si="22"/>
        <v/>
      </c>
      <c r="CC10" s="93" t="str">
        <f t="shared" si="23"/>
        <v/>
      </c>
      <c r="CD10" s="93" t="str">
        <f t="shared" si="24"/>
        <v/>
      </c>
      <c r="CE10" s="93" t="str">
        <f t="shared" si="25"/>
        <v/>
      </c>
      <c r="CF10" s="59" t="str">
        <f t="shared" si="26"/>
        <v/>
      </c>
      <c r="CG10" s="58" t="str">
        <f t="shared" si="27"/>
        <v/>
      </c>
      <c r="CH10" s="15"/>
      <c r="CM10"/>
      <c r="CN10"/>
      <c r="CO10"/>
      <c r="CP10"/>
      <c r="CQ10"/>
      <c r="CR10"/>
      <c r="CS10"/>
    </row>
    <row r="11" spans="1:97" s="2" customFormat="1" ht="24" customHeight="1" x14ac:dyDescent="0.25">
      <c r="A11" s="84"/>
      <c r="B11" s="141"/>
      <c r="C11" s="22"/>
      <c r="D11" s="153"/>
      <c r="E11" s="153"/>
      <c r="F11" s="153"/>
      <c r="G11" s="153"/>
      <c r="H11" s="153"/>
      <c r="I11" s="153"/>
      <c r="J11" s="153"/>
      <c r="K11" s="153"/>
      <c r="L11" s="153"/>
      <c r="M11" s="153"/>
      <c r="N11" s="153"/>
      <c r="O11" s="153"/>
      <c r="P11" s="153"/>
      <c r="Q11" s="153"/>
      <c r="R11" s="153"/>
      <c r="S11" s="153"/>
      <c r="T11" s="153"/>
      <c r="U11" s="153"/>
      <c r="V11" s="153"/>
      <c r="W11" s="153"/>
      <c r="X11" s="16" t="str">
        <f t="shared" si="3"/>
        <v/>
      </c>
      <c r="Y11" s="19" t="str">
        <f t="shared" si="4"/>
        <v/>
      </c>
      <c r="Z11" s="17" t="str">
        <f t="shared" si="5"/>
        <v/>
      </c>
      <c r="AA11" s="18" t="str">
        <f t="shared" si="6"/>
        <v/>
      </c>
      <c r="AB11" s="20" t="str">
        <f t="shared" si="7"/>
        <v/>
      </c>
      <c r="AC11" s="17" t="str">
        <f t="shared" si="8"/>
        <v/>
      </c>
      <c r="AD11" s="96" t="e">
        <f t="shared" si="0"/>
        <v>#DIV/0!</v>
      </c>
      <c r="AE11" s="97">
        <f t="shared" si="9"/>
        <v>0</v>
      </c>
      <c r="AF11" s="53" t="str">
        <f t="shared" si="10"/>
        <v/>
      </c>
      <c r="AG11" s="86" t="str">
        <f t="shared" si="11"/>
        <v/>
      </c>
      <c r="AH11" s="5" t="str">
        <f t="shared" si="11"/>
        <v/>
      </c>
      <c r="AI11" s="5" t="str">
        <f t="shared" si="11"/>
        <v/>
      </c>
      <c r="AJ11" s="5" t="str">
        <f t="shared" si="11"/>
        <v/>
      </c>
      <c r="AK11" s="5" t="str">
        <f t="shared" si="11"/>
        <v/>
      </c>
      <c r="AL11" s="5" t="str">
        <f t="shared" si="11"/>
        <v/>
      </c>
      <c r="AM11" s="5" t="str">
        <f t="shared" si="11"/>
        <v/>
      </c>
      <c r="AN11" s="5" t="str">
        <f t="shared" si="11"/>
        <v/>
      </c>
      <c r="AO11" s="5" t="str">
        <f t="shared" si="11"/>
        <v/>
      </c>
      <c r="AP11" s="5" t="str">
        <f t="shared" si="11"/>
        <v/>
      </c>
      <c r="AQ11" s="5" t="str">
        <f t="shared" si="11"/>
        <v/>
      </c>
      <c r="AR11" s="5" t="str">
        <f t="shared" si="11"/>
        <v/>
      </c>
      <c r="AS11" s="5" t="str">
        <f t="shared" si="11"/>
        <v/>
      </c>
      <c r="AT11" s="5" t="str">
        <f t="shared" si="11"/>
        <v/>
      </c>
      <c r="AU11" s="5" t="str">
        <f t="shared" si="11"/>
        <v/>
      </c>
      <c r="AV11" s="5" t="str">
        <f t="shared" si="11"/>
        <v/>
      </c>
      <c r="AW11" s="5" t="str">
        <f t="shared" si="12"/>
        <v/>
      </c>
      <c r="AX11" s="5" t="str">
        <f t="shared" si="12"/>
        <v/>
      </c>
      <c r="AY11" s="5" t="str">
        <f t="shared" si="12"/>
        <v/>
      </c>
      <c r="AZ11" s="5" t="str">
        <f t="shared" si="12"/>
        <v/>
      </c>
      <c r="BA11" s="3" t="str">
        <f t="shared" si="13"/>
        <v/>
      </c>
      <c r="BB11" s="3" t="str">
        <f t="shared" si="14"/>
        <v/>
      </c>
      <c r="BC11" s="3" t="str">
        <f t="shared" si="15"/>
        <v/>
      </c>
      <c r="BD11" s="3" t="str">
        <f t="shared" si="16"/>
        <v/>
      </c>
      <c r="BE11" s="56" t="str">
        <f t="shared" si="17"/>
        <v/>
      </c>
      <c r="BF11" s="56" t="str">
        <f t="shared" si="18"/>
        <v/>
      </c>
      <c r="BG11" s="58" t="str">
        <f t="shared" si="19"/>
        <v/>
      </c>
      <c r="BH11" s="92" t="str">
        <f t="shared" si="20"/>
        <v/>
      </c>
      <c r="BI11" s="4" t="str">
        <f t="shared" si="20"/>
        <v/>
      </c>
      <c r="BJ11" s="4" t="str">
        <f t="shared" si="20"/>
        <v/>
      </c>
      <c r="BK11" s="4" t="str">
        <f t="shared" si="20"/>
        <v/>
      </c>
      <c r="BL11" s="4" t="str">
        <f t="shared" si="20"/>
        <v/>
      </c>
      <c r="BM11" s="4" t="str">
        <f t="shared" si="20"/>
        <v/>
      </c>
      <c r="BN11" s="4" t="str">
        <f t="shared" si="20"/>
        <v/>
      </c>
      <c r="BO11" s="4" t="str">
        <f t="shared" si="20"/>
        <v/>
      </c>
      <c r="BP11" s="4" t="str">
        <f t="shared" si="20"/>
        <v/>
      </c>
      <c r="BQ11" s="4" t="str">
        <f t="shared" si="20"/>
        <v/>
      </c>
      <c r="BR11" s="4" t="str">
        <f t="shared" si="20"/>
        <v/>
      </c>
      <c r="BS11" s="4" t="str">
        <f t="shared" si="20"/>
        <v/>
      </c>
      <c r="BT11" s="4" t="str">
        <f t="shared" si="20"/>
        <v/>
      </c>
      <c r="BU11" s="4" t="str">
        <f t="shared" si="20"/>
        <v/>
      </c>
      <c r="BV11" s="4" t="str">
        <f t="shared" si="20"/>
        <v/>
      </c>
      <c r="BW11" s="4" t="str">
        <f t="shared" si="20"/>
        <v/>
      </c>
      <c r="BX11" s="4" t="str">
        <f t="shared" si="21"/>
        <v/>
      </c>
      <c r="BY11" s="4" t="str">
        <f t="shared" si="21"/>
        <v/>
      </c>
      <c r="BZ11" s="4" t="str">
        <f t="shared" si="21"/>
        <v/>
      </c>
      <c r="CA11" s="4" t="str">
        <f t="shared" si="21"/>
        <v/>
      </c>
      <c r="CB11" s="93" t="str">
        <f t="shared" si="22"/>
        <v/>
      </c>
      <c r="CC11" s="93" t="str">
        <f t="shared" si="23"/>
        <v/>
      </c>
      <c r="CD11" s="93" t="str">
        <f t="shared" si="24"/>
        <v/>
      </c>
      <c r="CE11" s="93" t="str">
        <f t="shared" si="25"/>
        <v/>
      </c>
      <c r="CF11" s="59" t="str">
        <f t="shared" si="26"/>
        <v/>
      </c>
      <c r="CG11" s="58" t="str">
        <f t="shared" si="27"/>
        <v/>
      </c>
      <c r="CH11" s="15"/>
      <c r="CM11"/>
      <c r="CN11"/>
      <c r="CO11"/>
      <c r="CP11"/>
      <c r="CQ11"/>
      <c r="CR11"/>
      <c r="CS11"/>
    </row>
    <row r="12" spans="1:97" s="2" customFormat="1" ht="24" customHeight="1" x14ac:dyDescent="0.25">
      <c r="A12" s="84"/>
      <c r="B12" s="141"/>
      <c r="C12" s="6"/>
      <c r="D12" s="154"/>
      <c r="E12" s="154"/>
      <c r="F12" s="154"/>
      <c r="G12" s="154"/>
      <c r="H12" s="153"/>
      <c r="I12" s="154"/>
      <c r="J12" s="154"/>
      <c r="K12" s="153"/>
      <c r="L12" s="154"/>
      <c r="M12" s="154"/>
      <c r="N12" s="154"/>
      <c r="O12" s="153"/>
      <c r="P12" s="153"/>
      <c r="Q12" s="153"/>
      <c r="R12" s="153"/>
      <c r="S12" s="153"/>
      <c r="T12" s="153"/>
      <c r="U12" s="153"/>
      <c r="V12" s="153"/>
      <c r="W12" s="153"/>
      <c r="X12" s="16" t="str">
        <f t="shared" si="3"/>
        <v/>
      </c>
      <c r="Y12" s="19" t="str">
        <f t="shared" si="4"/>
        <v/>
      </c>
      <c r="Z12" s="17" t="str">
        <f t="shared" si="5"/>
        <v/>
      </c>
      <c r="AA12" s="18" t="str">
        <f t="shared" si="6"/>
        <v/>
      </c>
      <c r="AB12" s="20" t="str">
        <f t="shared" si="7"/>
        <v/>
      </c>
      <c r="AC12" s="17" t="str">
        <f t="shared" si="8"/>
        <v/>
      </c>
      <c r="AD12" s="96" t="e">
        <f t="shared" si="0"/>
        <v>#DIV/0!</v>
      </c>
      <c r="AE12" s="97">
        <f t="shared" si="9"/>
        <v>0</v>
      </c>
      <c r="AF12" s="53" t="str">
        <f t="shared" si="10"/>
        <v/>
      </c>
      <c r="AG12" s="86" t="str">
        <f t="shared" si="11"/>
        <v/>
      </c>
      <c r="AH12" s="5" t="str">
        <f t="shared" si="11"/>
        <v/>
      </c>
      <c r="AI12" s="5" t="str">
        <f t="shared" si="11"/>
        <v/>
      </c>
      <c r="AJ12" s="5" t="str">
        <f t="shared" si="11"/>
        <v/>
      </c>
      <c r="AK12" s="5" t="str">
        <f t="shared" si="11"/>
        <v/>
      </c>
      <c r="AL12" s="5" t="str">
        <f t="shared" si="11"/>
        <v/>
      </c>
      <c r="AM12" s="5" t="str">
        <f t="shared" si="11"/>
        <v/>
      </c>
      <c r="AN12" s="5" t="str">
        <f t="shared" si="11"/>
        <v/>
      </c>
      <c r="AO12" s="5" t="str">
        <f t="shared" si="11"/>
        <v/>
      </c>
      <c r="AP12" s="5" t="str">
        <f t="shared" si="11"/>
        <v/>
      </c>
      <c r="AQ12" s="5" t="str">
        <f t="shared" si="11"/>
        <v/>
      </c>
      <c r="AR12" s="5" t="str">
        <f t="shared" si="11"/>
        <v/>
      </c>
      <c r="AS12" s="5" t="str">
        <f t="shared" si="11"/>
        <v/>
      </c>
      <c r="AT12" s="5" t="str">
        <f t="shared" si="11"/>
        <v/>
      </c>
      <c r="AU12" s="5" t="str">
        <f t="shared" si="11"/>
        <v/>
      </c>
      <c r="AV12" s="5" t="str">
        <f t="shared" si="11"/>
        <v/>
      </c>
      <c r="AW12" s="5" t="str">
        <f t="shared" si="12"/>
        <v/>
      </c>
      <c r="AX12" s="5" t="str">
        <f t="shared" si="12"/>
        <v/>
      </c>
      <c r="AY12" s="5" t="str">
        <f t="shared" si="12"/>
        <v/>
      </c>
      <c r="AZ12" s="5" t="str">
        <f t="shared" si="12"/>
        <v/>
      </c>
      <c r="BA12" s="3" t="str">
        <f t="shared" si="13"/>
        <v/>
      </c>
      <c r="BB12" s="3" t="str">
        <f t="shared" si="14"/>
        <v/>
      </c>
      <c r="BC12" s="3" t="str">
        <f t="shared" si="15"/>
        <v/>
      </c>
      <c r="BD12" s="3" t="str">
        <f t="shared" si="16"/>
        <v/>
      </c>
      <c r="BE12" s="55" t="str">
        <f t="shared" si="17"/>
        <v/>
      </c>
      <c r="BF12" s="56" t="str">
        <f t="shared" si="18"/>
        <v/>
      </c>
      <c r="BG12" s="57" t="str">
        <f t="shared" si="19"/>
        <v/>
      </c>
      <c r="BH12" s="92" t="str">
        <f t="shared" si="20"/>
        <v/>
      </c>
      <c r="BI12" s="4" t="str">
        <f t="shared" si="20"/>
        <v/>
      </c>
      <c r="BJ12" s="4" t="str">
        <f t="shared" si="20"/>
        <v/>
      </c>
      <c r="BK12" s="4" t="str">
        <f t="shared" si="20"/>
        <v/>
      </c>
      <c r="BL12" s="4" t="str">
        <f t="shared" si="20"/>
        <v/>
      </c>
      <c r="BM12" s="4" t="str">
        <f t="shared" si="20"/>
        <v/>
      </c>
      <c r="BN12" s="4" t="str">
        <f t="shared" si="20"/>
        <v/>
      </c>
      <c r="BO12" s="4" t="str">
        <f t="shared" si="20"/>
        <v/>
      </c>
      <c r="BP12" s="4" t="str">
        <f t="shared" si="20"/>
        <v/>
      </c>
      <c r="BQ12" s="4" t="str">
        <f t="shared" si="20"/>
        <v/>
      </c>
      <c r="BR12" s="4" t="str">
        <f t="shared" si="20"/>
        <v/>
      </c>
      <c r="BS12" s="4" t="str">
        <f t="shared" si="20"/>
        <v/>
      </c>
      <c r="BT12" s="4" t="str">
        <f t="shared" si="20"/>
        <v/>
      </c>
      <c r="BU12" s="4" t="str">
        <f t="shared" si="20"/>
        <v/>
      </c>
      <c r="BV12" s="4" t="str">
        <f t="shared" si="20"/>
        <v/>
      </c>
      <c r="BW12" s="4" t="str">
        <f t="shared" si="20"/>
        <v/>
      </c>
      <c r="BX12" s="4" t="str">
        <f t="shared" si="21"/>
        <v/>
      </c>
      <c r="BY12" s="4" t="str">
        <f t="shared" si="21"/>
        <v/>
      </c>
      <c r="BZ12" s="4" t="str">
        <f t="shared" si="21"/>
        <v/>
      </c>
      <c r="CA12" s="4" t="str">
        <f t="shared" si="21"/>
        <v/>
      </c>
      <c r="CB12" s="93" t="str">
        <f t="shared" si="22"/>
        <v/>
      </c>
      <c r="CC12" s="93" t="str">
        <f t="shared" si="23"/>
        <v/>
      </c>
      <c r="CD12" s="93" t="str">
        <f t="shared" si="24"/>
        <v/>
      </c>
      <c r="CE12" s="93" t="str">
        <f t="shared" si="25"/>
        <v/>
      </c>
      <c r="CF12" s="59" t="str">
        <f t="shared" si="26"/>
        <v/>
      </c>
      <c r="CG12" s="58" t="str">
        <f t="shared" si="27"/>
        <v/>
      </c>
      <c r="CH12" s="15"/>
      <c r="CM12"/>
      <c r="CN12"/>
      <c r="CO12"/>
      <c r="CP12"/>
      <c r="CQ12"/>
      <c r="CR12"/>
      <c r="CS12"/>
    </row>
    <row r="13" spans="1:97" s="2" customFormat="1" ht="24" customHeight="1" x14ac:dyDescent="0.25">
      <c r="A13" s="84"/>
      <c r="B13" s="141"/>
      <c r="C13" s="22"/>
      <c r="D13" s="154"/>
      <c r="E13" s="154"/>
      <c r="F13" s="154"/>
      <c r="G13" s="154"/>
      <c r="H13" s="153"/>
      <c r="I13" s="154"/>
      <c r="J13" s="154"/>
      <c r="K13" s="153"/>
      <c r="L13" s="154"/>
      <c r="M13" s="154"/>
      <c r="N13" s="153"/>
      <c r="O13" s="153"/>
      <c r="P13" s="153"/>
      <c r="Q13" s="153"/>
      <c r="R13" s="153"/>
      <c r="S13" s="153"/>
      <c r="T13" s="153"/>
      <c r="U13" s="153"/>
      <c r="V13" s="154"/>
      <c r="W13" s="153"/>
      <c r="X13" s="16" t="str">
        <f t="shared" si="3"/>
        <v/>
      </c>
      <c r="Y13" s="19" t="str">
        <f t="shared" si="4"/>
        <v/>
      </c>
      <c r="Z13" s="17" t="str">
        <f t="shared" si="5"/>
        <v/>
      </c>
      <c r="AA13" s="18" t="str">
        <f t="shared" si="6"/>
        <v/>
      </c>
      <c r="AB13" s="20" t="str">
        <f t="shared" si="7"/>
        <v/>
      </c>
      <c r="AC13" s="17" t="str">
        <f t="shared" si="8"/>
        <v/>
      </c>
      <c r="AD13" s="96" t="e">
        <f t="shared" si="0"/>
        <v>#DIV/0!</v>
      </c>
      <c r="AE13" s="97">
        <f t="shared" si="9"/>
        <v>0</v>
      </c>
      <c r="AF13" s="53" t="str">
        <f t="shared" si="10"/>
        <v/>
      </c>
      <c r="AG13" s="86" t="str">
        <f t="shared" si="11"/>
        <v/>
      </c>
      <c r="AH13" s="5" t="str">
        <f t="shared" si="11"/>
        <v/>
      </c>
      <c r="AI13" s="5" t="str">
        <f t="shared" si="11"/>
        <v/>
      </c>
      <c r="AJ13" s="5" t="str">
        <f t="shared" si="11"/>
        <v/>
      </c>
      <c r="AK13" s="5" t="str">
        <f t="shared" si="11"/>
        <v/>
      </c>
      <c r="AL13" s="5" t="str">
        <f t="shared" si="11"/>
        <v/>
      </c>
      <c r="AM13" s="5" t="str">
        <f t="shared" si="11"/>
        <v/>
      </c>
      <c r="AN13" s="5" t="str">
        <f t="shared" si="11"/>
        <v/>
      </c>
      <c r="AO13" s="5" t="str">
        <f t="shared" si="11"/>
        <v/>
      </c>
      <c r="AP13" s="5" t="str">
        <f t="shared" si="11"/>
        <v/>
      </c>
      <c r="AQ13" s="5" t="str">
        <f t="shared" si="11"/>
        <v/>
      </c>
      <c r="AR13" s="5" t="str">
        <f t="shared" si="11"/>
        <v/>
      </c>
      <c r="AS13" s="5" t="str">
        <f t="shared" si="11"/>
        <v/>
      </c>
      <c r="AT13" s="5" t="str">
        <f t="shared" si="11"/>
        <v/>
      </c>
      <c r="AU13" s="5" t="str">
        <f t="shared" si="11"/>
        <v/>
      </c>
      <c r="AV13" s="5" t="str">
        <f t="shared" si="11"/>
        <v/>
      </c>
      <c r="AW13" s="5" t="str">
        <f t="shared" si="12"/>
        <v/>
      </c>
      <c r="AX13" s="5" t="str">
        <f t="shared" si="12"/>
        <v/>
      </c>
      <c r="AY13" s="5" t="str">
        <f t="shared" si="12"/>
        <v/>
      </c>
      <c r="AZ13" s="5" t="str">
        <f t="shared" si="12"/>
        <v/>
      </c>
      <c r="BA13" s="3" t="str">
        <f t="shared" si="13"/>
        <v/>
      </c>
      <c r="BB13" s="3" t="str">
        <f t="shared" si="14"/>
        <v/>
      </c>
      <c r="BC13" s="3" t="str">
        <f t="shared" si="15"/>
        <v/>
      </c>
      <c r="BD13" s="3" t="str">
        <f t="shared" si="16"/>
        <v/>
      </c>
      <c r="BE13" s="55" t="str">
        <f t="shared" si="17"/>
        <v/>
      </c>
      <c r="BF13" s="56" t="str">
        <f t="shared" si="18"/>
        <v/>
      </c>
      <c r="BG13" s="57" t="str">
        <f t="shared" si="19"/>
        <v/>
      </c>
      <c r="BH13" s="92" t="str">
        <f t="shared" si="20"/>
        <v/>
      </c>
      <c r="BI13" s="4" t="str">
        <f t="shared" si="20"/>
        <v/>
      </c>
      <c r="BJ13" s="4" t="str">
        <f t="shared" si="20"/>
        <v/>
      </c>
      <c r="BK13" s="4" t="str">
        <f t="shared" si="20"/>
        <v/>
      </c>
      <c r="BL13" s="4" t="str">
        <f t="shared" si="20"/>
        <v/>
      </c>
      <c r="BM13" s="4" t="str">
        <f t="shared" si="20"/>
        <v/>
      </c>
      <c r="BN13" s="4" t="str">
        <f t="shared" si="20"/>
        <v/>
      </c>
      <c r="BO13" s="4" t="str">
        <f t="shared" si="20"/>
        <v/>
      </c>
      <c r="BP13" s="4" t="str">
        <f t="shared" si="20"/>
        <v/>
      </c>
      <c r="BQ13" s="4" t="str">
        <f t="shared" si="20"/>
        <v/>
      </c>
      <c r="BR13" s="4" t="str">
        <f t="shared" si="20"/>
        <v/>
      </c>
      <c r="BS13" s="4" t="str">
        <f t="shared" si="20"/>
        <v/>
      </c>
      <c r="BT13" s="4" t="str">
        <f t="shared" si="20"/>
        <v/>
      </c>
      <c r="BU13" s="4" t="str">
        <f t="shared" si="20"/>
        <v/>
      </c>
      <c r="BV13" s="4" t="str">
        <f t="shared" si="20"/>
        <v/>
      </c>
      <c r="BW13" s="4" t="str">
        <f t="shared" si="20"/>
        <v/>
      </c>
      <c r="BX13" s="4" t="str">
        <f t="shared" si="21"/>
        <v/>
      </c>
      <c r="BY13" s="4" t="str">
        <f t="shared" si="21"/>
        <v/>
      </c>
      <c r="BZ13" s="4" t="str">
        <f t="shared" si="21"/>
        <v/>
      </c>
      <c r="CA13" s="4" t="str">
        <f t="shared" si="21"/>
        <v/>
      </c>
      <c r="CB13" s="93" t="str">
        <f t="shared" si="22"/>
        <v/>
      </c>
      <c r="CC13" s="93" t="str">
        <f t="shared" si="23"/>
        <v/>
      </c>
      <c r="CD13" s="93" t="str">
        <f t="shared" si="24"/>
        <v/>
      </c>
      <c r="CE13" s="93" t="str">
        <f t="shared" si="25"/>
        <v/>
      </c>
      <c r="CF13" s="59" t="str">
        <f t="shared" si="26"/>
        <v/>
      </c>
      <c r="CG13" s="58" t="str">
        <f t="shared" si="27"/>
        <v/>
      </c>
      <c r="CH13" s="15"/>
      <c r="CM13"/>
      <c r="CN13"/>
      <c r="CO13"/>
      <c r="CP13"/>
      <c r="CQ13"/>
      <c r="CR13"/>
      <c r="CS13"/>
    </row>
    <row r="14" spans="1:97" s="2" customFormat="1" ht="24" customHeight="1" x14ac:dyDescent="0.25">
      <c r="A14" s="84"/>
      <c r="B14" s="141"/>
      <c r="C14" s="51"/>
      <c r="D14" s="154"/>
      <c r="E14" s="154"/>
      <c r="F14" s="154"/>
      <c r="G14" s="154"/>
      <c r="H14" s="153"/>
      <c r="I14" s="154"/>
      <c r="J14" s="154"/>
      <c r="K14" s="154"/>
      <c r="L14" s="154"/>
      <c r="M14" s="154"/>
      <c r="N14" s="154"/>
      <c r="O14" s="153"/>
      <c r="P14" s="153"/>
      <c r="Q14" s="153"/>
      <c r="R14" s="153"/>
      <c r="S14" s="154"/>
      <c r="T14" s="153"/>
      <c r="U14" s="153"/>
      <c r="V14" s="154"/>
      <c r="W14" s="154"/>
      <c r="X14" s="16" t="str">
        <f t="shared" si="3"/>
        <v/>
      </c>
      <c r="Y14" s="19" t="str">
        <f t="shared" si="4"/>
        <v/>
      </c>
      <c r="Z14" s="17" t="str">
        <f t="shared" si="5"/>
        <v/>
      </c>
      <c r="AA14" s="18" t="str">
        <f t="shared" si="6"/>
        <v/>
      </c>
      <c r="AB14" s="20" t="str">
        <f t="shared" si="7"/>
        <v/>
      </c>
      <c r="AC14" s="17" t="str">
        <f t="shared" si="8"/>
        <v/>
      </c>
      <c r="AD14" s="96" t="e">
        <f t="shared" si="0"/>
        <v>#DIV/0!</v>
      </c>
      <c r="AE14" s="97">
        <f t="shared" si="9"/>
        <v>0</v>
      </c>
      <c r="AF14" s="53" t="str">
        <f t="shared" si="10"/>
        <v/>
      </c>
      <c r="AG14" s="86" t="str">
        <f t="shared" si="11"/>
        <v/>
      </c>
      <c r="AH14" s="5" t="str">
        <f t="shared" si="11"/>
        <v/>
      </c>
      <c r="AI14" s="5" t="str">
        <f t="shared" si="11"/>
        <v/>
      </c>
      <c r="AJ14" s="5" t="str">
        <f t="shared" si="11"/>
        <v/>
      </c>
      <c r="AK14" s="5" t="str">
        <f t="shared" si="11"/>
        <v/>
      </c>
      <c r="AL14" s="5" t="str">
        <f t="shared" si="11"/>
        <v/>
      </c>
      <c r="AM14" s="5" t="str">
        <f t="shared" si="11"/>
        <v/>
      </c>
      <c r="AN14" s="5" t="str">
        <f t="shared" si="11"/>
        <v/>
      </c>
      <c r="AO14" s="5" t="str">
        <f t="shared" si="11"/>
        <v/>
      </c>
      <c r="AP14" s="5" t="str">
        <f t="shared" si="11"/>
        <v/>
      </c>
      <c r="AQ14" s="5" t="str">
        <f t="shared" si="11"/>
        <v/>
      </c>
      <c r="AR14" s="5" t="str">
        <f t="shared" si="11"/>
        <v/>
      </c>
      <c r="AS14" s="5" t="str">
        <f t="shared" si="11"/>
        <v/>
      </c>
      <c r="AT14" s="5" t="str">
        <f t="shared" si="11"/>
        <v/>
      </c>
      <c r="AU14" s="5" t="str">
        <f t="shared" si="11"/>
        <v/>
      </c>
      <c r="AV14" s="5" t="str">
        <f t="shared" si="11"/>
        <v/>
      </c>
      <c r="AW14" s="5" t="str">
        <f t="shared" si="12"/>
        <v/>
      </c>
      <c r="AX14" s="5" t="str">
        <f t="shared" si="12"/>
        <v/>
      </c>
      <c r="AY14" s="5" t="str">
        <f t="shared" si="12"/>
        <v/>
      </c>
      <c r="AZ14" s="5" t="str">
        <f t="shared" si="12"/>
        <v/>
      </c>
      <c r="BA14" s="3" t="str">
        <f t="shared" si="13"/>
        <v/>
      </c>
      <c r="BB14" s="3" t="str">
        <f t="shared" si="14"/>
        <v/>
      </c>
      <c r="BC14" s="3" t="str">
        <f t="shared" si="15"/>
        <v/>
      </c>
      <c r="BD14" s="3" t="str">
        <f t="shared" si="16"/>
        <v/>
      </c>
      <c r="BE14" s="55" t="str">
        <f t="shared" si="17"/>
        <v/>
      </c>
      <c r="BF14" s="56" t="str">
        <f t="shared" si="18"/>
        <v/>
      </c>
      <c r="BG14" s="57" t="str">
        <f t="shared" si="19"/>
        <v/>
      </c>
      <c r="BH14" s="92" t="str">
        <f t="shared" si="20"/>
        <v/>
      </c>
      <c r="BI14" s="4" t="str">
        <f t="shared" si="20"/>
        <v/>
      </c>
      <c r="BJ14" s="4" t="str">
        <f t="shared" si="20"/>
        <v/>
      </c>
      <c r="BK14" s="4" t="str">
        <f t="shared" si="20"/>
        <v/>
      </c>
      <c r="BL14" s="4" t="str">
        <f t="shared" si="20"/>
        <v/>
      </c>
      <c r="BM14" s="4" t="str">
        <f t="shared" si="20"/>
        <v/>
      </c>
      <c r="BN14" s="4" t="str">
        <f t="shared" si="20"/>
        <v/>
      </c>
      <c r="BO14" s="4" t="str">
        <f t="shared" si="20"/>
        <v/>
      </c>
      <c r="BP14" s="4" t="str">
        <f t="shared" si="20"/>
        <v/>
      </c>
      <c r="BQ14" s="4" t="str">
        <f t="shared" si="20"/>
        <v/>
      </c>
      <c r="BR14" s="4" t="str">
        <f t="shared" si="20"/>
        <v/>
      </c>
      <c r="BS14" s="4" t="str">
        <f t="shared" si="20"/>
        <v/>
      </c>
      <c r="BT14" s="4" t="str">
        <f t="shared" si="20"/>
        <v/>
      </c>
      <c r="BU14" s="4" t="str">
        <f t="shared" si="20"/>
        <v/>
      </c>
      <c r="BV14" s="4" t="str">
        <f t="shared" si="20"/>
        <v/>
      </c>
      <c r="BW14" s="4" t="str">
        <f t="shared" si="20"/>
        <v/>
      </c>
      <c r="BX14" s="4" t="str">
        <f t="shared" si="21"/>
        <v/>
      </c>
      <c r="BY14" s="4" t="str">
        <f t="shared" si="21"/>
        <v/>
      </c>
      <c r="BZ14" s="4" t="str">
        <f t="shared" si="21"/>
        <v/>
      </c>
      <c r="CA14" s="4" t="str">
        <f t="shared" si="21"/>
        <v/>
      </c>
      <c r="CB14" s="93" t="str">
        <f t="shared" si="22"/>
        <v/>
      </c>
      <c r="CC14" s="93" t="str">
        <f t="shared" si="23"/>
        <v/>
      </c>
      <c r="CD14" s="93" t="str">
        <f t="shared" si="24"/>
        <v/>
      </c>
      <c r="CE14" s="93" t="str">
        <f t="shared" si="25"/>
        <v/>
      </c>
      <c r="CF14" s="59" t="str">
        <f t="shared" si="26"/>
        <v/>
      </c>
      <c r="CG14" s="58" t="str">
        <f t="shared" si="27"/>
        <v/>
      </c>
      <c r="CH14" s="15"/>
      <c r="CM14"/>
      <c r="CN14"/>
      <c r="CO14"/>
      <c r="CP14"/>
      <c r="CQ14"/>
      <c r="CR14"/>
      <c r="CS14"/>
    </row>
    <row r="15" spans="1:97" s="2" customFormat="1" ht="7.5" customHeight="1" x14ac:dyDescent="0.25">
      <c r="A15" s="36"/>
      <c r="B15" s="37"/>
      <c r="C15" s="37"/>
      <c r="D15" s="38"/>
      <c r="E15" s="38"/>
      <c r="F15" s="38"/>
      <c r="G15" s="38"/>
      <c r="H15" s="38"/>
      <c r="I15" s="38"/>
      <c r="J15" s="38"/>
      <c r="K15" s="38"/>
      <c r="L15" s="38"/>
      <c r="M15" s="38"/>
      <c r="N15" s="38"/>
      <c r="O15" s="38"/>
      <c r="P15" s="38"/>
      <c r="Q15" s="38"/>
      <c r="R15" s="38"/>
      <c r="S15" s="38"/>
      <c r="T15" s="38"/>
      <c r="U15" s="38"/>
      <c r="V15" s="38"/>
      <c r="W15" s="38"/>
      <c r="X15" s="39"/>
      <c r="Y15" s="40"/>
      <c r="Z15" s="41"/>
      <c r="AA15" s="42"/>
      <c r="AB15" s="43"/>
      <c r="AC15" s="41"/>
      <c r="AD15" s="44"/>
      <c r="AE15" s="45"/>
      <c r="AF15" s="45"/>
      <c r="AG15" s="87"/>
      <c r="AH15" s="87"/>
      <c r="AI15" s="87"/>
      <c r="AJ15" s="87"/>
      <c r="AK15" s="87"/>
      <c r="AL15" s="87"/>
      <c r="AM15" s="87"/>
      <c r="AN15" s="87"/>
      <c r="AO15" s="87"/>
      <c r="AP15" s="87"/>
      <c r="AQ15" s="87"/>
      <c r="AR15" s="87"/>
      <c r="AS15" s="87"/>
      <c r="AT15" s="87"/>
      <c r="AU15" s="87"/>
      <c r="AV15" s="87"/>
      <c r="AW15" s="87"/>
      <c r="AX15" s="87" t="str">
        <f t="shared" ref="AX15:AZ38" si="28">IF(U15*U$4=0,"",U15/U$4-1)</f>
        <v/>
      </c>
      <c r="AY15" s="87" t="str">
        <f t="shared" si="28"/>
        <v/>
      </c>
      <c r="AZ15" s="87" t="str">
        <f t="shared" si="28"/>
        <v/>
      </c>
      <c r="BA15" s="87"/>
      <c r="BB15" s="87"/>
      <c r="BC15" s="87"/>
      <c r="BD15" s="87"/>
      <c r="BE15" s="87"/>
      <c r="BF15" s="87"/>
      <c r="BG15" s="87"/>
      <c r="BH15" s="88" t="str">
        <f t="shared" ref="BH15:BW30" si="29">IF(D15*D$4=0,"",D15-D$4)</f>
        <v/>
      </c>
      <c r="BI15" s="88" t="str">
        <f t="shared" si="29"/>
        <v/>
      </c>
      <c r="BJ15" s="88" t="str">
        <f t="shared" si="29"/>
        <v/>
      </c>
      <c r="BK15" s="88" t="str">
        <f t="shared" si="29"/>
        <v/>
      </c>
      <c r="BL15" s="88" t="str">
        <f t="shared" si="29"/>
        <v/>
      </c>
      <c r="BM15" s="88" t="str">
        <f t="shared" si="29"/>
        <v/>
      </c>
      <c r="BN15" s="88" t="str">
        <f t="shared" si="29"/>
        <v/>
      </c>
      <c r="BO15" s="88" t="str">
        <f t="shared" si="29"/>
        <v/>
      </c>
      <c r="BP15" s="88" t="str">
        <f t="shared" si="29"/>
        <v/>
      </c>
      <c r="BQ15" s="88" t="str">
        <f t="shared" si="29"/>
        <v/>
      </c>
      <c r="BR15" s="88" t="str">
        <f t="shared" si="29"/>
        <v/>
      </c>
      <c r="BS15" s="88" t="str">
        <f t="shared" si="29"/>
        <v/>
      </c>
      <c r="BT15" s="88" t="str">
        <f t="shared" si="29"/>
        <v/>
      </c>
      <c r="BU15" s="88" t="str">
        <f t="shared" si="29"/>
        <v/>
      </c>
      <c r="BV15" s="88" t="str">
        <f t="shared" si="29"/>
        <v/>
      </c>
      <c r="BW15" s="88" t="str">
        <f t="shared" si="29"/>
        <v/>
      </c>
      <c r="BX15" s="88" t="str">
        <f t="shared" ref="BX15:CA38" si="30">IF(T15*T$4=0,"",T15-T$4)</f>
        <v/>
      </c>
      <c r="BY15" s="88" t="str">
        <f t="shared" si="30"/>
        <v/>
      </c>
      <c r="BZ15" s="88" t="str">
        <f t="shared" si="30"/>
        <v/>
      </c>
      <c r="CA15" s="88" t="str">
        <f t="shared" si="30"/>
        <v/>
      </c>
      <c r="CB15" s="47"/>
      <c r="CC15" s="46"/>
      <c r="CD15" s="46"/>
      <c r="CE15" s="46"/>
      <c r="CF15" s="87"/>
      <c r="CG15" s="87"/>
      <c r="CH15" s="15"/>
      <c r="CM15"/>
      <c r="CN15"/>
      <c r="CO15"/>
      <c r="CP15"/>
      <c r="CQ15"/>
      <c r="CR15"/>
      <c r="CS15"/>
    </row>
    <row r="16" spans="1:97" s="2" customFormat="1" ht="24" customHeight="1" x14ac:dyDescent="0.25">
      <c r="C16" s="30"/>
      <c r="D16" s="52"/>
      <c r="E16" s="52"/>
      <c r="F16" s="52"/>
      <c r="G16" s="52"/>
      <c r="H16" s="52"/>
      <c r="I16" s="52"/>
      <c r="J16" s="52"/>
      <c r="K16" s="52"/>
      <c r="L16" s="52"/>
      <c r="M16" s="52"/>
      <c r="N16" s="52"/>
      <c r="O16" s="52"/>
      <c r="P16" s="52"/>
      <c r="Q16" s="52"/>
      <c r="R16" s="52"/>
      <c r="S16" s="52"/>
      <c r="T16" s="52"/>
      <c r="U16" s="52"/>
      <c r="V16" s="52"/>
      <c r="W16" s="52"/>
      <c r="X16" s="60"/>
      <c r="Y16" s="61"/>
      <c r="Z16" s="62"/>
      <c r="AA16" s="63"/>
      <c r="AB16" s="64"/>
      <c r="AC16" s="62"/>
      <c r="AD16" s="33"/>
      <c r="AE16" s="34"/>
      <c r="AF16" s="75"/>
      <c r="AG16" s="76"/>
      <c r="AH16" s="76"/>
      <c r="AI16" s="76"/>
      <c r="AJ16" s="76"/>
      <c r="AK16" s="76"/>
      <c r="AL16" s="76"/>
      <c r="AM16" s="76"/>
      <c r="AN16" s="76"/>
      <c r="AO16" s="76"/>
      <c r="AP16" s="76"/>
      <c r="AQ16" s="76"/>
      <c r="AR16" s="76"/>
      <c r="AS16" s="76"/>
      <c r="AT16" s="76"/>
      <c r="AU16" s="76"/>
      <c r="AV16" s="76"/>
      <c r="AW16" s="76"/>
      <c r="AX16" s="76" t="str">
        <f t="shared" si="28"/>
        <v/>
      </c>
      <c r="AY16" s="76" t="str">
        <f t="shared" si="28"/>
        <v/>
      </c>
      <c r="AZ16" s="76" t="str">
        <f t="shared" si="28"/>
        <v/>
      </c>
      <c r="BA16" s="76"/>
      <c r="BB16" s="76"/>
      <c r="BC16" s="76"/>
      <c r="BD16" s="76"/>
      <c r="BE16" s="76"/>
      <c r="BF16" s="76"/>
      <c r="BG16" s="76"/>
      <c r="BH16" s="77" t="str">
        <f t="shared" si="29"/>
        <v/>
      </c>
      <c r="BI16" s="77" t="str">
        <f t="shared" si="29"/>
        <v/>
      </c>
      <c r="BJ16" s="77" t="str">
        <f t="shared" si="29"/>
        <v/>
      </c>
      <c r="BK16" s="77" t="str">
        <f t="shared" si="29"/>
        <v/>
      </c>
      <c r="BL16" s="77" t="str">
        <f t="shared" si="29"/>
        <v/>
      </c>
      <c r="BM16" s="77" t="str">
        <f t="shared" si="29"/>
        <v/>
      </c>
      <c r="BN16" s="77" t="str">
        <f t="shared" si="29"/>
        <v/>
      </c>
      <c r="BO16" s="77" t="str">
        <f t="shared" si="29"/>
        <v/>
      </c>
      <c r="BP16" s="77" t="str">
        <f t="shared" si="29"/>
        <v/>
      </c>
      <c r="BQ16" s="77" t="str">
        <f t="shared" si="29"/>
        <v/>
      </c>
      <c r="BR16" s="77" t="str">
        <f t="shared" si="29"/>
        <v/>
      </c>
      <c r="BS16" s="77" t="str">
        <f t="shared" si="29"/>
        <v/>
      </c>
      <c r="BT16" s="77" t="str">
        <f t="shared" si="29"/>
        <v/>
      </c>
      <c r="BU16" s="77" t="str">
        <f t="shared" si="29"/>
        <v/>
      </c>
      <c r="BV16" s="77" t="str">
        <f t="shared" si="29"/>
        <v/>
      </c>
      <c r="BW16" s="77" t="str">
        <f t="shared" si="29"/>
        <v/>
      </c>
      <c r="BX16" s="77" t="str">
        <f t="shared" si="30"/>
        <v/>
      </c>
      <c r="BY16" s="77" t="str">
        <f t="shared" si="30"/>
        <v/>
      </c>
      <c r="BZ16" s="77" t="str">
        <f t="shared" si="30"/>
        <v/>
      </c>
      <c r="CA16" s="77" t="str">
        <f t="shared" si="30"/>
        <v/>
      </c>
      <c r="CB16" s="78"/>
      <c r="CC16" s="79"/>
      <c r="CD16" s="79"/>
      <c r="CE16" s="79"/>
      <c r="CF16" s="76"/>
      <c r="CG16" s="76"/>
      <c r="CH16" s="46"/>
      <c r="CM16"/>
      <c r="CN16"/>
      <c r="CO16"/>
      <c r="CP16"/>
      <c r="CQ16"/>
      <c r="CR16"/>
      <c r="CS16"/>
    </row>
    <row r="17" spans="1:104" s="2" customFormat="1" ht="24" customHeight="1" x14ac:dyDescent="0.25">
      <c r="A17" s="65"/>
      <c r="B17" s="30"/>
      <c r="C17" s="66"/>
      <c r="D17" s="67"/>
      <c r="E17" s="67"/>
      <c r="F17" s="67"/>
      <c r="G17" s="67"/>
      <c r="H17" s="67"/>
      <c r="I17" s="67"/>
      <c r="J17" s="67"/>
      <c r="K17" s="67"/>
      <c r="L17" s="67"/>
      <c r="M17" s="67"/>
      <c r="N17" s="67"/>
      <c r="O17" s="67"/>
      <c r="P17" s="67"/>
      <c r="Q17" s="67"/>
      <c r="R17" s="67"/>
      <c r="S17" s="67"/>
      <c r="T17" s="67"/>
      <c r="U17" s="67"/>
      <c r="V17" s="67"/>
      <c r="W17" s="67"/>
      <c r="X17" s="68"/>
      <c r="Y17" s="69"/>
      <c r="Z17" s="70"/>
      <c r="AA17" s="71"/>
      <c r="AB17" s="72"/>
      <c r="AC17" s="70"/>
      <c r="AD17" s="67"/>
      <c r="AE17" s="34"/>
      <c r="AF17" s="75"/>
      <c r="AG17" s="76"/>
      <c r="AH17" s="76"/>
      <c r="AI17" s="76"/>
      <c r="AJ17" s="76"/>
      <c r="AK17" s="76"/>
      <c r="AL17" s="76"/>
      <c r="AM17" s="76"/>
      <c r="AN17" s="76"/>
      <c r="AO17" s="76"/>
      <c r="AP17" s="76"/>
      <c r="AQ17" s="76"/>
      <c r="AR17" s="76"/>
      <c r="AS17" s="76"/>
      <c r="AT17" s="76"/>
      <c r="AU17" s="76"/>
      <c r="AV17" s="76"/>
      <c r="AW17" s="76"/>
      <c r="AX17" s="76" t="str">
        <f t="shared" si="28"/>
        <v/>
      </c>
      <c r="AY17" s="76" t="str">
        <f t="shared" si="28"/>
        <v/>
      </c>
      <c r="AZ17" s="76" t="str">
        <f t="shared" si="28"/>
        <v/>
      </c>
      <c r="BA17" s="76"/>
      <c r="BB17" s="76"/>
      <c r="BC17" s="76"/>
      <c r="BD17" s="76"/>
      <c r="BE17" s="76"/>
      <c r="BF17" s="76"/>
      <c r="BG17" s="76"/>
      <c r="BH17" s="77" t="str">
        <f t="shared" si="29"/>
        <v/>
      </c>
      <c r="BI17" s="77" t="str">
        <f t="shared" si="29"/>
        <v/>
      </c>
      <c r="BJ17" s="77" t="str">
        <f t="shared" si="29"/>
        <v/>
      </c>
      <c r="BK17" s="77" t="str">
        <f t="shared" si="29"/>
        <v/>
      </c>
      <c r="BL17" s="77" t="str">
        <f t="shared" si="29"/>
        <v/>
      </c>
      <c r="BM17" s="77" t="str">
        <f t="shared" si="29"/>
        <v/>
      </c>
      <c r="BN17" s="77" t="str">
        <f t="shared" si="29"/>
        <v/>
      </c>
      <c r="BO17" s="77" t="str">
        <f t="shared" si="29"/>
        <v/>
      </c>
      <c r="BP17" s="77" t="str">
        <f t="shared" si="29"/>
        <v/>
      </c>
      <c r="BQ17" s="77" t="str">
        <f t="shared" si="29"/>
        <v/>
      </c>
      <c r="BR17" s="77" t="str">
        <f t="shared" si="29"/>
        <v/>
      </c>
      <c r="BS17" s="77" t="str">
        <f t="shared" si="29"/>
        <v/>
      </c>
      <c r="BT17" s="77" t="str">
        <f t="shared" si="29"/>
        <v/>
      </c>
      <c r="BU17" s="77" t="str">
        <f t="shared" si="29"/>
        <v/>
      </c>
      <c r="BV17" s="77" t="str">
        <f t="shared" si="29"/>
        <v/>
      </c>
      <c r="BW17" s="77" t="str">
        <f t="shared" si="29"/>
        <v/>
      </c>
      <c r="BX17" s="77" t="str">
        <f t="shared" si="30"/>
        <v/>
      </c>
      <c r="BY17" s="77" t="str">
        <f t="shared" si="30"/>
        <v/>
      </c>
      <c r="BZ17" s="77" t="str">
        <f t="shared" si="30"/>
        <v/>
      </c>
      <c r="CA17" s="77" t="str">
        <f t="shared" si="30"/>
        <v/>
      </c>
      <c r="CB17" s="78"/>
      <c r="CC17" s="79"/>
      <c r="CD17" s="79"/>
      <c r="CE17" s="79"/>
      <c r="CF17" s="76"/>
      <c r="CG17" s="76"/>
      <c r="CH17" s="79"/>
      <c r="CI17" s="48"/>
      <c r="CJ17" s="48"/>
      <c r="CK17" s="49"/>
      <c r="CL17" s="49"/>
      <c r="CM17" s="50"/>
      <c r="CN17" s="50"/>
      <c r="CO17" s="50"/>
      <c r="CP17" s="50"/>
      <c r="CQ17" s="50"/>
      <c r="CR17" s="50"/>
      <c r="CS17" s="50"/>
    </row>
    <row r="18" spans="1:104" s="46" customFormat="1" ht="6.75" customHeight="1" x14ac:dyDescent="0.25">
      <c r="A18" s="65"/>
      <c r="B18" s="66"/>
      <c r="C18" s="66"/>
      <c r="D18" s="67"/>
      <c r="E18" s="67"/>
      <c r="F18" s="67"/>
      <c r="G18" s="67"/>
      <c r="H18" s="67"/>
      <c r="I18" s="67"/>
      <c r="J18" s="67"/>
      <c r="K18" s="67"/>
      <c r="L18" s="67"/>
      <c r="M18" s="67"/>
      <c r="N18" s="67"/>
      <c r="O18" s="67"/>
      <c r="P18" s="67"/>
      <c r="Q18" s="67"/>
      <c r="R18" s="67"/>
      <c r="S18" s="67"/>
      <c r="T18" s="67"/>
      <c r="U18" s="67"/>
      <c r="V18" s="67"/>
      <c r="W18" s="67"/>
      <c r="X18" s="68"/>
      <c r="Y18" s="69"/>
      <c r="Z18" s="70"/>
      <c r="AA18" s="71"/>
      <c r="AB18" s="72"/>
      <c r="AC18" s="70"/>
      <c r="AD18" s="67"/>
      <c r="AE18" s="34"/>
      <c r="AF18" s="75"/>
      <c r="AG18" s="76"/>
      <c r="AH18" s="76"/>
      <c r="AI18" s="76"/>
      <c r="AJ18" s="76"/>
      <c r="AK18" s="76"/>
      <c r="AL18" s="76"/>
      <c r="AM18" s="76"/>
      <c r="AN18" s="76"/>
      <c r="AO18" s="76"/>
      <c r="AP18" s="76"/>
      <c r="AQ18" s="76"/>
      <c r="AR18" s="76"/>
      <c r="AS18" s="76"/>
      <c r="AT18" s="76"/>
      <c r="AU18" s="76"/>
      <c r="AV18" s="76"/>
      <c r="AW18" s="76"/>
      <c r="AX18" s="76" t="str">
        <f t="shared" si="28"/>
        <v/>
      </c>
      <c r="AY18" s="76" t="str">
        <f t="shared" si="28"/>
        <v/>
      </c>
      <c r="AZ18" s="76" t="str">
        <f t="shared" si="28"/>
        <v/>
      </c>
      <c r="BA18" s="76"/>
      <c r="BB18" s="76"/>
      <c r="BC18" s="76"/>
      <c r="BD18" s="76"/>
      <c r="BE18" s="76"/>
      <c r="BF18" s="76"/>
      <c r="BG18" s="76"/>
      <c r="BH18" s="77" t="str">
        <f t="shared" si="29"/>
        <v/>
      </c>
      <c r="BI18" s="77" t="str">
        <f t="shared" si="29"/>
        <v/>
      </c>
      <c r="BJ18" s="77" t="str">
        <f t="shared" si="29"/>
        <v/>
      </c>
      <c r="BK18" s="77" t="str">
        <f t="shared" si="29"/>
        <v/>
      </c>
      <c r="BL18" s="77" t="str">
        <f t="shared" si="29"/>
        <v/>
      </c>
      <c r="BM18" s="77" t="str">
        <f t="shared" si="29"/>
        <v/>
      </c>
      <c r="BN18" s="77" t="str">
        <f t="shared" si="29"/>
        <v/>
      </c>
      <c r="BO18" s="77" t="str">
        <f t="shared" si="29"/>
        <v/>
      </c>
      <c r="BP18" s="77" t="str">
        <f t="shared" si="29"/>
        <v/>
      </c>
      <c r="BQ18" s="77" t="str">
        <f t="shared" si="29"/>
        <v/>
      </c>
      <c r="BR18" s="77" t="str">
        <f t="shared" si="29"/>
        <v/>
      </c>
      <c r="BS18" s="77" t="str">
        <f t="shared" si="29"/>
        <v/>
      </c>
      <c r="BT18" s="77" t="str">
        <f t="shared" si="29"/>
        <v/>
      </c>
      <c r="BU18" s="77" t="str">
        <f t="shared" si="29"/>
        <v/>
      </c>
      <c r="BV18" s="77" t="str">
        <f t="shared" si="29"/>
        <v/>
      </c>
      <c r="BW18" s="77" t="str">
        <f t="shared" si="29"/>
        <v/>
      </c>
      <c r="BX18" s="77" t="str">
        <f t="shared" si="30"/>
        <v/>
      </c>
      <c r="BY18" s="77" t="str">
        <f t="shared" si="30"/>
        <v/>
      </c>
      <c r="BZ18" s="77" t="str">
        <f t="shared" si="30"/>
        <v/>
      </c>
      <c r="CA18" s="77" t="str">
        <f t="shared" si="30"/>
        <v/>
      </c>
      <c r="CB18" s="78"/>
      <c r="CC18" s="79"/>
      <c r="CD18" s="79"/>
      <c r="CE18" s="79"/>
      <c r="CF18" s="76"/>
      <c r="CG18" s="76"/>
      <c r="CH18" s="79"/>
      <c r="CI18" s="80"/>
      <c r="CJ18" s="80"/>
      <c r="CK18" s="81"/>
      <c r="CL18" s="81"/>
      <c r="CM18" s="73"/>
      <c r="CN18" s="73"/>
      <c r="CO18" s="73"/>
      <c r="CP18" s="73"/>
      <c r="CQ18" s="73"/>
      <c r="CR18" s="73"/>
      <c r="CS18" s="73"/>
      <c r="CT18" s="82"/>
      <c r="CU18" s="82"/>
      <c r="CV18" s="82"/>
      <c r="CW18" s="82"/>
      <c r="CX18" s="82"/>
      <c r="CY18" s="82"/>
      <c r="CZ18" s="82"/>
    </row>
    <row r="19" spans="1:104" s="35" customFormat="1" ht="24" customHeight="1" x14ac:dyDescent="0.25">
      <c r="A19" s="65"/>
      <c r="B19" s="66"/>
      <c r="C19" s="66"/>
      <c r="D19" s="67"/>
      <c r="E19" s="67"/>
      <c r="F19" s="67"/>
      <c r="G19" s="67"/>
      <c r="H19" s="67"/>
      <c r="I19" s="67"/>
      <c r="J19" s="67"/>
      <c r="K19" s="67"/>
      <c r="L19" s="67"/>
      <c r="M19" s="67"/>
      <c r="N19" s="67"/>
      <c r="O19" s="67"/>
      <c r="P19" s="67"/>
      <c r="Q19" s="67"/>
      <c r="R19" s="67"/>
      <c r="S19" s="67"/>
      <c r="T19" s="67"/>
      <c r="U19" s="67"/>
      <c r="V19" s="67"/>
      <c r="W19" s="67"/>
      <c r="X19" s="68"/>
      <c r="Y19" s="69"/>
      <c r="Z19" s="70"/>
      <c r="AA19" s="71"/>
      <c r="AB19" s="72"/>
      <c r="AC19" s="70"/>
      <c r="AD19" s="67"/>
      <c r="AE19" s="34"/>
      <c r="AF19" s="75"/>
      <c r="AG19" s="76"/>
      <c r="AH19" s="76"/>
      <c r="AI19" s="76"/>
      <c r="AJ19" s="76"/>
      <c r="AK19" s="76"/>
      <c r="AL19" s="76"/>
      <c r="AM19" s="76"/>
      <c r="AN19" s="76"/>
      <c r="AO19" s="76"/>
      <c r="AP19" s="76"/>
      <c r="AQ19" s="76"/>
      <c r="AR19" s="76"/>
      <c r="AS19" s="76"/>
      <c r="AT19" s="76"/>
      <c r="AU19" s="76"/>
      <c r="AV19" s="76"/>
      <c r="AW19" s="76"/>
      <c r="AX19" s="76" t="str">
        <f t="shared" si="28"/>
        <v/>
      </c>
      <c r="AY19" s="76" t="str">
        <f t="shared" si="28"/>
        <v/>
      </c>
      <c r="AZ19" s="76" t="str">
        <f t="shared" si="28"/>
        <v/>
      </c>
      <c r="BA19" s="76"/>
      <c r="BB19" s="76"/>
      <c r="BC19" s="76"/>
      <c r="BD19" s="76"/>
      <c r="BE19" s="76"/>
      <c r="BF19" s="76"/>
      <c r="BG19" s="76"/>
      <c r="BH19" s="77" t="str">
        <f t="shared" si="29"/>
        <v/>
      </c>
      <c r="BI19" s="77" t="str">
        <f t="shared" si="29"/>
        <v/>
      </c>
      <c r="BJ19" s="77" t="str">
        <f t="shared" si="29"/>
        <v/>
      </c>
      <c r="BK19" s="77" t="str">
        <f t="shared" si="29"/>
        <v/>
      </c>
      <c r="BL19" s="77" t="str">
        <f t="shared" si="29"/>
        <v/>
      </c>
      <c r="BM19" s="77" t="str">
        <f t="shared" si="29"/>
        <v/>
      </c>
      <c r="BN19" s="77" t="str">
        <f t="shared" si="29"/>
        <v/>
      </c>
      <c r="BO19" s="77" t="str">
        <f t="shared" si="29"/>
        <v/>
      </c>
      <c r="BP19" s="77" t="str">
        <f t="shared" si="29"/>
        <v/>
      </c>
      <c r="BQ19" s="77" t="str">
        <f t="shared" si="29"/>
        <v/>
      </c>
      <c r="BR19" s="77" t="str">
        <f t="shared" si="29"/>
        <v/>
      </c>
      <c r="BS19" s="77" t="str">
        <f t="shared" si="29"/>
        <v/>
      </c>
      <c r="BT19" s="77" t="str">
        <f t="shared" si="29"/>
        <v/>
      </c>
      <c r="BU19" s="77" t="str">
        <f t="shared" si="29"/>
        <v/>
      </c>
      <c r="BV19" s="77" t="str">
        <f t="shared" si="29"/>
        <v/>
      </c>
      <c r="BW19" s="77" t="str">
        <f t="shared" si="29"/>
        <v/>
      </c>
      <c r="BX19" s="77" t="str">
        <f t="shared" si="30"/>
        <v/>
      </c>
      <c r="BY19" s="77" t="str">
        <f t="shared" si="30"/>
        <v/>
      </c>
      <c r="BZ19" s="77" t="str">
        <f t="shared" si="30"/>
        <v/>
      </c>
      <c r="CA19" s="77" t="str">
        <f t="shared" si="30"/>
        <v/>
      </c>
      <c r="CB19" s="78"/>
      <c r="CC19" s="79"/>
      <c r="CD19" s="79"/>
      <c r="CE19" s="79"/>
      <c r="CF19" s="76"/>
      <c r="CG19" s="76"/>
      <c r="CH19" s="79"/>
      <c r="CI19" s="80"/>
      <c r="CJ19" s="80"/>
      <c r="CK19" s="81"/>
      <c r="CL19" s="81"/>
      <c r="CM19" s="73"/>
      <c r="CN19" s="73"/>
      <c r="CO19" s="73"/>
      <c r="CP19" s="73"/>
      <c r="CQ19" s="73"/>
      <c r="CR19" s="73"/>
      <c r="CS19" s="73"/>
      <c r="CT19" s="79"/>
      <c r="CU19" s="79"/>
      <c r="CV19" s="79"/>
      <c r="CW19" s="79"/>
      <c r="CX19" s="79"/>
      <c r="CY19" s="79"/>
      <c r="CZ19" s="79"/>
    </row>
    <row r="20" spans="1:104" s="35" customFormat="1" ht="24" customHeight="1" x14ac:dyDescent="0.25">
      <c r="A20" s="65"/>
      <c r="B20" s="66"/>
      <c r="C20" s="66"/>
      <c r="D20" s="67"/>
      <c r="E20" s="67"/>
      <c r="F20" s="67"/>
      <c r="G20" s="67"/>
      <c r="H20" s="67"/>
      <c r="I20" s="67"/>
      <c r="J20" s="67"/>
      <c r="K20" s="67"/>
      <c r="L20" s="67"/>
      <c r="M20" s="67"/>
      <c r="N20" s="67"/>
      <c r="O20" s="67"/>
      <c r="P20" s="67"/>
      <c r="Q20" s="67"/>
      <c r="R20" s="67"/>
      <c r="S20" s="67"/>
      <c r="T20" s="67"/>
      <c r="U20" s="67"/>
      <c r="V20" s="67"/>
      <c r="W20" s="67"/>
      <c r="X20" s="68"/>
      <c r="Y20" s="69"/>
      <c r="Z20" s="70"/>
      <c r="AA20" s="71"/>
      <c r="AB20" s="72"/>
      <c r="AC20" s="70"/>
      <c r="AD20" s="67"/>
      <c r="AE20" s="34"/>
      <c r="AF20" s="75"/>
      <c r="AG20" s="76"/>
      <c r="AH20" s="76"/>
      <c r="AI20" s="76"/>
      <c r="AJ20" s="76"/>
      <c r="AK20" s="76"/>
      <c r="AL20" s="76"/>
      <c r="AM20" s="76"/>
      <c r="AN20" s="76"/>
      <c r="AO20" s="76"/>
      <c r="AP20" s="76"/>
      <c r="AQ20" s="76"/>
      <c r="AR20" s="76"/>
      <c r="AS20" s="76"/>
      <c r="AT20" s="76"/>
      <c r="AU20" s="76"/>
      <c r="AV20" s="76"/>
      <c r="AW20" s="76"/>
      <c r="AX20" s="76" t="str">
        <f t="shared" si="28"/>
        <v/>
      </c>
      <c r="AY20" s="76" t="str">
        <f t="shared" si="28"/>
        <v/>
      </c>
      <c r="AZ20" s="76" t="str">
        <f t="shared" si="28"/>
        <v/>
      </c>
      <c r="BA20" s="76"/>
      <c r="BB20" s="76"/>
      <c r="BC20" s="76"/>
      <c r="BD20" s="76"/>
      <c r="BE20" s="76"/>
      <c r="BF20" s="76"/>
      <c r="BG20" s="76"/>
      <c r="BH20" s="77" t="str">
        <f t="shared" si="29"/>
        <v/>
      </c>
      <c r="BI20" s="77" t="str">
        <f t="shared" si="29"/>
        <v/>
      </c>
      <c r="BJ20" s="77" t="str">
        <f t="shared" si="29"/>
        <v/>
      </c>
      <c r="BK20" s="77" t="str">
        <f t="shared" si="29"/>
        <v/>
      </c>
      <c r="BL20" s="77" t="str">
        <f t="shared" si="29"/>
        <v/>
      </c>
      <c r="BM20" s="77" t="str">
        <f t="shared" si="29"/>
        <v/>
      </c>
      <c r="BN20" s="77" t="str">
        <f t="shared" si="29"/>
        <v/>
      </c>
      <c r="BO20" s="77" t="str">
        <f t="shared" si="29"/>
        <v/>
      </c>
      <c r="BP20" s="77" t="str">
        <f t="shared" si="29"/>
        <v/>
      </c>
      <c r="BQ20" s="77" t="str">
        <f t="shared" si="29"/>
        <v/>
      </c>
      <c r="BR20" s="77" t="str">
        <f t="shared" si="29"/>
        <v/>
      </c>
      <c r="BS20" s="77" t="str">
        <f t="shared" si="29"/>
        <v/>
      </c>
      <c r="BT20" s="77" t="str">
        <f t="shared" si="29"/>
        <v/>
      </c>
      <c r="BU20" s="77" t="str">
        <f t="shared" si="29"/>
        <v/>
      </c>
      <c r="BV20" s="77" t="str">
        <f t="shared" si="29"/>
        <v/>
      </c>
      <c r="BW20" s="77" t="str">
        <f t="shared" si="29"/>
        <v/>
      </c>
      <c r="BX20" s="77" t="str">
        <f t="shared" si="30"/>
        <v/>
      </c>
      <c r="BY20" s="77" t="str">
        <f t="shared" si="30"/>
        <v/>
      </c>
      <c r="BZ20" s="77" t="str">
        <f t="shared" si="30"/>
        <v/>
      </c>
      <c r="CA20" s="77" t="str">
        <f t="shared" si="30"/>
        <v/>
      </c>
      <c r="CB20" s="78"/>
      <c r="CC20" s="79"/>
      <c r="CD20" s="79"/>
      <c r="CE20" s="79"/>
      <c r="CF20" s="76"/>
      <c r="CG20" s="76"/>
      <c r="CH20" s="79"/>
      <c r="CI20" s="80"/>
      <c r="CJ20" s="80"/>
      <c r="CK20" s="81"/>
      <c r="CL20" s="81"/>
      <c r="CM20" s="73"/>
      <c r="CN20" s="73"/>
      <c r="CO20" s="73"/>
      <c r="CP20" s="73"/>
      <c r="CQ20" s="73"/>
      <c r="CR20" s="73"/>
      <c r="CS20" s="73"/>
      <c r="CT20" s="79"/>
      <c r="CU20" s="79"/>
      <c r="CV20" s="79"/>
      <c r="CW20" s="79"/>
      <c r="CX20" s="79"/>
      <c r="CY20" s="79"/>
      <c r="CZ20" s="79"/>
    </row>
    <row r="21" spans="1:104" s="35" customFormat="1" ht="24" customHeight="1" x14ac:dyDescent="0.25">
      <c r="A21" s="65"/>
      <c r="B21" s="66"/>
      <c r="C21" s="66"/>
      <c r="D21" s="67"/>
      <c r="E21" s="67"/>
      <c r="F21" s="67"/>
      <c r="G21" s="67"/>
      <c r="H21" s="67"/>
      <c r="I21" s="67"/>
      <c r="J21" s="67"/>
      <c r="K21" s="67"/>
      <c r="L21" s="67"/>
      <c r="M21" s="67"/>
      <c r="N21" s="67"/>
      <c r="O21" s="67"/>
      <c r="P21" s="67"/>
      <c r="Q21" s="67"/>
      <c r="R21" s="67"/>
      <c r="S21" s="67"/>
      <c r="T21" s="67"/>
      <c r="U21" s="67"/>
      <c r="V21" s="67"/>
      <c r="W21" s="67"/>
      <c r="X21" s="68"/>
      <c r="Y21" s="69"/>
      <c r="Z21" s="70"/>
      <c r="AA21" s="71"/>
      <c r="AB21" s="72"/>
      <c r="AC21" s="70"/>
      <c r="AD21" s="67"/>
      <c r="AE21" s="34"/>
      <c r="AF21" s="75"/>
      <c r="AG21" s="76"/>
      <c r="AH21" s="76"/>
      <c r="AI21" s="76"/>
      <c r="AJ21" s="76"/>
      <c r="AK21" s="76"/>
      <c r="AL21" s="76"/>
      <c r="AM21" s="76"/>
      <c r="AN21" s="76"/>
      <c r="AO21" s="76"/>
      <c r="AP21" s="76"/>
      <c r="AQ21" s="76"/>
      <c r="AR21" s="76"/>
      <c r="AS21" s="76"/>
      <c r="AT21" s="76"/>
      <c r="AU21" s="76"/>
      <c r="AV21" s="76"/>
      <c r="AW21" s="76"/>
      <c r="AX21" s="76" t="str">
        <f t="shared" si="28"/>
        <v/>
      </c>
      <c r="AY21" s="76" t="str">
        <f t="shared" si="28"/>
        <v/>
      </c>
      <c r="AZ21" s="76" t="str">
        <f t="shared" si="28"/>
        <v/>
      </c>
      <c r="BA21" s="76"/>
      <c r="BB21" s="76"/>
      <c r="BC21" s="76"/>
      <c r="BD21" s="76"/>
      <c r="BE21" s="76"/>
      <c r="BF21" s="76"/>
      <c r="BG21" s="76"/>
      <c r="BH21" s="77" t="str">
        <f t="shared" si="29"/>
        <v/>
      </c>
      <c r="BI21" s="77" t="str">
        <f t="shared" si="29"/>
        <v/>
      </c>
      <c r="BJ21" s="77" t="str">
        <f t="shared" si="29"/>
        <v/>
      </c>
      <c r="BK21" s="77" t="str">
        <f t="shared" si="29"/>
        <v/>
      </c>
      <c r="BL21" s="77" t="str">
        <f t="shared" si="29"/>
        <v/>
      </c>
      <c r="BM21" s="77" t="str">
        <f t="shared" si="29"/>
        <v/>
      </c>
      <c r="BN21" s="77" t="str">
        <f t="shared" si="29"/>
        <v/>
      </c>
      <c r="BO21" s="77" t="str">
        <f t="shared" si="29"/>
        <v/>
      </c>
      <c r="BP21" s="77" t="str">
        <f t="shared" si="29"/>
        <v/>
      </c>
      <c r="BQ21" s="77" t="str">
        <f t="shared" si="29"/>
        <v/>
      </c>
      <c r="BR21" s="77" t="str">
        <f t="shared" si="29"/>
        <v/>
      </c>
      <c r="BS21" s="77" t="str">
        <f t="shared" si="29"/>
        <v/>
      </c>
      <c r="BT21" s="77" t="str">
        <f t="shared" si="29"/>
        <v/>
      </c>
      <c r="BU21" s="77" t="str">
        <f t="shared" si="29"/>
        <v/>
      </c>
      <c r="BV21" s="77" t="str">
        <f t="shared" si="29"/>
        <v/>
      </c>
      <c r="BW21" s="77" t="str">
        <f t="shared" si="29"/>
        <v/>
      </c>
      <c r="BX21" s="77" t="str">
        <f t="shared" si="30"/>
        <v/>
      </c>
      <c r="BY21" s="77" t="str">
        <f t="shared" si="30"/>
        <v/>
      </c>
      <c r="BZ21" s="77" t="str">
        <f t="shared" si="30"/>
        <v/>
      </c>
      <c r="CA21" s="77" t="str">
        <f t="shared" si="30"/>
        <v/>
      </c>
      <c r="CB21" s="78"/>
      <c r="CC21" s="79"/>
      <c r="CD21" s="79"/>
      <c r="CE21" s="79"/>
      <c r="CF21" s="76"/>
      <c r="CG21" s="76"/>
      <c r="CH21" s="79"/>
      <c r="CI21" s="80"/>
      <c r="CJ21" s="80"/>
      <c r="CK21" s="81"/>
      <c r="CL21" s="81"/>
      <c r="CM21" s="73"/>
      <c r="CN21" s="73"/>
      <c r="CO21" s="73"/>
      <c r="CP21" s="73"/>
      <c r="CQ21" s="73"/>
      <c r="CR21" s="73"/>
      <c r="CS21" s="73"/>
      <c r="CT21" s="79"/>
      <c r="CU21" s="79"/>
      <c r="CV21" s="79"/>
      <c r="CW21" s="79"/>
      <c r="CX21" s="79"/>
      <c r="CY21" s="79"/>
      <c r="CZ21" s="79"/>
    </row>
    <row r="22" spans="1:104" s="35" customFormat="1" ht="24" customHeight="1" x14ac:dyDescent="0.25">
      <c r="A22" s="65"/>
      <c r="B22" s="66"/>
      <c r="C22" s="66"/>
      <c r="D22" s="67"/>
      <c r="E22" s="67"/>
      <c r="F22" s="67"/>
      <c r="G22" s="67"/>
      <c r="H22" s="67"/>
      <c r="I22" s="67"/>
      <c r="J22" s="67"/>
      <c r="K22" s="67"/>
      <c r="L22" s="67"/>
      <c r="M22" s="67"/>
      <c r="N22" s="67"/>
      <c r="O22" s="67"/>
      <c r="P22" s="67"/>
      <c r="Q22" s="67"/>
      <c r="R22" s="67"/>
      <c r="S22" s="67"/>
      <c r="T22" s="67"/>
      <c r="U22" s="67"/>
      <c r="V22" s="67"/>
      <c r="W22" s="67"/>
      <c r="X22" s="68"/>
      <c r="Y22" s="69"/>
      <c r="Z22" s="70"/>
      <c r="AA22" s="71"/>
      <c r="AB22" s="72"/>
      <c r="AC22" s="70"/>
      <c r="AD22" s="67"/>
      <c r="AE22" s="34"/>
      <c r="AF22" s="75"/>
      <c r="AG22" s="76"/>
      <c r="AH22" s="76"/>
      <c r="AI22" s="76"/>
      <c r="AJ22" s="76"/>
      <c r="AK22" s="76"/>
      <c r="AL22" s="76"/>
      <c r="AM22" s="76"/>
      <c r="AN22" s="76"/>
      <c r="AO22" s="76"/>
      <c r="AP22" s="76"/>
      <c r="AQ22" s="76"/>
      <c r="AR22" s="76"/>
      <c r="AS22" s="76"/>
      <c r="AT22" s="76"/>
      <c r="AU22" s="76"/>
      <c r="AV22" s="76"/>
      <c r="AW22" s="76"/>
      <c r="AX22" s="76" t="str">
        <f t="shared" si="28"/>
        <v/>
      </c>
      <c r="AY22" s="76" t="str">
        <f t="shared" si="28"/>
        <v/>
      </c>
      <c r="AZ22" s="76" t="str">
        <f t="shared" si="28"/>
        <v/>
      </c>
      <c r="BA22" s="76"/>
      <c r="BB22" s="76"/>
      <c r="BC22" s="76"/>
      <c r="BD22" s="76"/>
      <c r="BE22" s="76"/>
      <c r="BF22" s="76"/>
      <c r="BG22" s="76"/>
      <c r="BH22" s="77" t="str">
        <f t="shared" si="29"/>
        <v/>
      </c>
      <c r="BI22" s="77" t="str">
        <f t="shared" si="29"/>
        <v/>
      </c>
      <c r="BJ22" s="77" t="str">
        <f t="shared" si="29"/>
        <v/>
      </c>
      <c r="BK22" s="77" t="str">
        <f t="shared" si="29"/>
        <v/>
      </c>
      <c r="BL22" s="77" t="str">
        <f t="shared" si="29"/>
        <v/>
      </c>
      <c r="BM22" s="77" t="str">
        <f t="shared" si="29"/>
        <v/>
      </c>
      <c r="BN22" s="77" t="str">
        <f t="shared" si="29"/>
        <v/>
      </c>
      <c r="BO22" s="77" t="str">
        <f t="shared" si="29"/>
        <v/>
      </c>
      <c r="BP22" s="77" t="str">
        <f t="shared" si="29"/>
        <v/>
      </c>
      <c r="BQ22" s="77" t="str">
        <f t="shared" si="29"/>
        <v/>
      </c>
      <c r="BR22" s="77" t="str">
        <f t="shared" si="29"/>
        <v/>
      </c>
      <c r="BS22" s="77" t="str">
        <f t="shared" si="29"/>
        <v/>
      </c>
      <c r="BT22" s="77" t="str">
        <f t="shared" si="29"/>
        <v/>
      </c>
      <c r="BU22" s="77" t="str">
        <f t="shared" si="29"/>
        <v/>
      </c>
      <c r="BV22" s="77" t="str">
        <f t="shared" si="29"/>
        <v/>
      </c>
      <c r="BW22" s="77" t="str">
        <f t="shared" si="29"/>
        <v/>
      </c>
      <c r="BX22" s="77" t="str">
        <f t="shared" si="30"/>
        <v/>
      </c>
      <c r="BY22" s="77" t="str">
        <f t="shared" si="30"/>
        <v/>
      </c>
      <c r="BZ22" s="77" t="str">
        <f t="shared" si="30"/>
        <v/>
      </c>
      <c r="CA22" s="77" t="str">
        <f t="shared" si="30"/>
        <v/>
      </c>
      <c r="CB22" s="78"/>
      <c r="CC22" s="79"/>
      <c r="CD22" s="79"/>
      <c r="CE22" s="79"/>
      <c r="CF22" s="76"/>
      <c r="CG22" s="76"/>
      <c r="CH22" s="79"/>
      <c r="CI22" s="80"/>
      <c r="CJ22" s="80"/>
      <c r="CK22" s="81"/>
      <c r="CL22" s="81"/>
      <c r="CM22" s="73"/>
      <c r="CN22" s="73"/>
      <c r="CO22" s="73"/>
      <c r="CP22" s="73"/>
      <c r="CQ22" s="73"/>
      <c r="CR22" s="73"/>
      <c r="CS22" s="73"/>
      <c r="CT22" s="79"/>
      <c r="CU22" s="79"/>
      <c r="CV22" s="79"/>
      <c r="CW22" s="79"/>
      <c r="CX22" s="79"/>
      <c r="CY22" s="79"/>
      <c r="CZ22" s="79"/>
    </row>
    <row r="23" spans="1:104" s="35" customFormat="1" ht="24" customHeight="1" x14ac:dyDescent="0.25">
      <c r="A23" s="65"/>
      <c r="B23" s="66"/>
      <c r="C23" s="66"/>
      <c r="D23" s="67"/>
      <c r="E23" s="67"/>
      <c r="F23" s="67"/>
      <c r="G23" s="67"/>
      <c r="H23" s="67"/>
      <c r="I23" s="67"/>
      <c r="J23" s="67"/>
      <c r="K23" s="67"/>
      <c r="L23" s="67"/>
      <c r="M23" s="67"/>
      <c r="N23" s="67"/>
      <c r="O23" s="67"/>
      <c r="P23" s="67"/>
      <c r="Q23" s="67"/>
      <c r="R23" s="67"/>
      <c r="S23" s="67"/>
      <c r="T23" s="67"/>
      <c r="U23" s="67"/>
      <c r="V23" s="67"/>
      <c r="W23" s="67"/>
      <c r="X23" s="68"/>
      <c r="Y23" s="69"/>
      <c r="Z23" s="70"/>
      <c r="AA23" s="71"/>
      <c r="AB23" s="72"/>
      <c r="AC23" s="70"/>
      <c r="AD23" s="67"/>
      <c r="AE23" s="34"/>
      <c r="AF23" s="75"/>
      <c r="AG23" s="76"/>
      <c r="AH23" s="76"/>
      <c r="AI23" s="76"/>
      <c r="AJ23" s="76"/>
      <c r="AK23" s="76"/>
      <c r="AL23" s="76"/>
      <c r="AM23" s="76"/>
      <c r="AN23" s="76"/>
      <c r="AO23" s="76"/>
      <c r="AP23" s="76"/>
      <c r="AQ23" s="76"/>
      <c r="AR23" s="76"/>
      <c r="AS23" s="76"/>
      <c r="AT23" s="76"/>
      <c r="AU23" s="76"/>
      <c r="AV23" s="76"/>
      <c r="AW23" s="76"/>
      <c r="AX23" s="76" t="str">
        <f t="shared" si="28"/>
        <v/>
      </c>
      <c r="AY23" s="76" t="str">
        <f t="shared" si="28"/>
        <v/>
      </c>
      <c r="AZ23" s="76" t="str">
        <f t="shared" si="28"/>
        <v/>
      </c>
      <c r="BA23" s="76"/>
      <c r="BB23" s="76"/>
      <c r="BC23" s="76"/>
      <c r="BD23" s="76"/>
      <c r="BE23" s="76"/>
      <c r="BF23" s="76"/>
      <c r="BG23" s="76"/>
      <c r="BH23" s="77" t="str">
        <f t="shared" si="29"/>
        <v/>
      </c>
      <c r="BI23" s="77" t="str">
        <f t="shared" si="29"/>
        <v/>
      </c>
      <c r="BJ23" s="77" t="str">
        <f t="shared" si="29"/>
        <v/>
      </c>
      <c r="BK23" s="77" t="str">
        <f t="shared" si="29"/>
        <v/>
      </c>
      <c r="BL23" s="77" t="str">
        <f t="shared" si="29"/>
        <v/>
      </c>
      <c r="BM23" s="77" t="str">
        <f t="shared" si="29"/>
        <v/>
      </c>
      <c r="BN23" s="77" t="str">
        <f t="shared" si="29"/>
        <v/>
      </c>
      <c r="BO23" s="77" t="str">
        <f t="shared" si="29"/>
        <v/>
      </c>
      <c r="BP23" s="77" t="str">
        <f t="shared" si="29"/>
        <v/>
      </c>
      <c r="BQ23" s="77" t="str">
        <f t="shared" si="29"/>
        <v/>
      </c>
      <c r="BR23" s="77" t="str">
        <f t="shared" si="29"/>
        <v/>
      </c>
      <c r="BS23" s="77" t="str">
        <f t="shared" si="29"/>
        <v/>
      </c>
      <c r="BT23" s="77" t="str">
        <f t="shared" si="29"/>
        <v/>
      </c>
      <c r="BU23" s="77" t="str">
        <f t="shared" si="29"/>
        <v/>
      </c>
      <c r="BV23" s="77" t="str">
        <f t="shared" si="29"/>
        <v/>
      </c>
      <c r="BW23" s="77" t="str">
        <f t="shared" si="29"/>
        <v/>
      </c>
      <c r="BX23" s="77" t="str">
        <f t="shared" si="30"/>
        <v/>
      </c>
      <c r="BY23" s="77" t="str">
        <f t="shared" si="30"/>
        <v/>
      </c>
      <c r="BZ23" s="77" t="str">
        <f t="shared" si="30"/>
        <v/>
      </c>
      <c r="CA23" s="77" t="str">
        <f t="shared" si="30"/>
        <v/>
      </c>
      <c r="CB23" s="78"/>
      <c r="CC23" s="79"/>
      <c r="CD23" s="79"/>
      <c r="CE23" s="79"/>
      <c r="CF23" s="76"/>
      <c r="CG23" s="76"/>
      <c r="CH23" s="79"/>
      <c r="CI23" s="80"/>
      <c r="CJ23" s="80"/>
      <c r="CK23" s="81"/>
      <c r="CL23" s="81"/>
      <c r="CM23" s="73"/>
      <c r="CN23" s="73"/>
      <c r="CO23" s="73"/>
      <c r="CP23" s="73"/>
      <c r="CQ23" s="73"/>
      <c r="CR23" s="73"/>
      <c r="CS23" s="73"/>
      <c r="CT23" s="79"/>
      <c r="CU23" s="79"/>
      <c r="CV23" s="79"/>
      <c r="CW23" s="79"/>
      <c r="CX23" s="79"/>
      <c r="CY23" s="79"/>
      <c r="CZ23" s="79"/>
    </row>
    <row r="24" spans="1:104" s="35" customFormat="1" ht="24" customHeight="1" x14ac:dyDescent="0.25">
      <c r="A24" s="65"/>
      <c r="B24" s="66"/>
      <c r="C24" s="66"/>
      <c r="D24" s="67"/>
      <c r="E24" s="67"/>
      <c r="F24" s="67"/>
      <c r="G24" s="67"/>
      <c r="H24" s="67"/>
      <c r="I24" s="67"/>
      <c r="J24" s="67"/>
      <c r="K24" s="67"/>
      <c r="L24" s="67"/>
      <c r="M24" s="67"/>
      <c r="N24" s="67"/>
      <c r="O24" s="67"/>
      <c r="P24" s="67"/>
      <c r="Q24" s="67"/>
      <c r="R24" s="67"/>
      <c r="S24" s="67"/>
      <c r="T24" s="67"/>
      <c r="U24" s="67"/>
      <c r="V24" s="67"/>
      <c r="W24" s="67"/>
      <c r="X24" s="68"/>
      <c r="Y24" s="69"/>
      <c r="Z24" s="70"/>
      <c r="AA24" s="71"/>
      <c r="AB24" s="72"/>
      <c r="AC24" s="70"/>
      <c r="AD24" s="67"/>
      <c r="AE24" s="34"/>
      <c r="AF24" s="75"/>
      <c r="AG24" s="76"/>
      <c r="AH24" s="76"/>
      <c r="AI24" s="76"/>
      <c r="AJ24" s="76"/>
      <c r="AK24" s="76"/>
      <c r="AL24" s="76"/>
      <c r="AM24" s="76"/>
      <c r="AN24" s="76"/>
      <c r="AO24" s="76"/>
      <c r="AP24" s="76"/>
      <c r="AQ24" s="76"/>
      <c r="AR24" s="76"/>
      <c r="AS24" s="76"/>
      <c r="AT24" s="76"/>
      <c r="AU24" s="76"/>
      <c r="AV24" s="76"/>
      <c r="AW24" s="76"/>
      <c r="AX24" s="76" t="str">
        <f t="shared" si="28"/>
        <v/>
      </c>
      <c r="AY24" s="76" t="str">
        <f t="shared" si="28"/>
        <v/>
      </c>
      <c r="AZ24" s="76" t="str">
        <f t="shared" si="28"/>
        <v/>
      </c>
      <c r="BA24" s="76"/>
      <c r="BB24" s="76"/>
      <c r="BC24" s="76"/>
      <c r="BD24" s="76"/>
      <c r="BE24" s="76"/>
      <c r="BF24" s="76"/>
      <c r="BG24" s="76"/>
      <c r="BH24" s="77" t="str">
        <f t="shared" si="29"/>
        <v/>
      </c>
      <c r="BI24" s="77" t="str">
        <f t="shared" si="29"/>
        <v/>
      </c>
      <c r="BJ24" s="77" t="str">
        <f t="shared" si="29"/>
        <v/>
      </c>
      <c r="BK24" s="77" t="str">
        <f t="shared" si="29"/>
        <v/>
      </c>
      <c r="BL24" s="77" t="str">
        <f t="shared" si="29"/>
        <v/>
      </c>
      <c r="BM24" s="77" t="str">
        <f t="shared" si="29"/>
        <v/>
      </c>
      <c r="BN24" s="77" t="str">
        <f t="shared" si="29"/>
        <v/>
      </c>
      <c r="BO24" s="77" t="str">
        <f t="shared" si="29"/>
        <v/>
      </c>
      <c r="BP24" s="77" t="str">
        <f t="shared" si="29"/>
        <v/>
      </c>
      <c r="BQ24" s="77" t="str">
        <f t="shared" si="29"/>
        <v/>
      </c>
      <c r="BR24" s="77" t="str">
        <f t="shared" si="29"/>
        <v/>
      </c>
      <c r="BS24" s="77" t="str">
        <f t="shared" si="29"/>
        <v/>
      </c>
      <c r="BT24" s="77" t="str">
        <f t="shared" si="29"/>
        <v/>
      </c>
      <c r="BU24" s="77" t="str">
        <f t="shared" si="29"/>
        <v/>
      </c>
      <c r="BV24" s="77" t="str">
        <f t="shared" si="29"/>
        <v/>
      </c>
      <c r="BW24" s="77" t="str">
        <f t="shared" si="29"/>
        <v/>
      </c>
      <c r="BX24" s="77" t="str">
        <f t="shared" si="30"/>
        <v/>
      </c>
      <c r="BY24" s="77" t="str">
        <f t="shared" si="30"/>
        <v/>
      </c>
      <c r="BZ24" s="77" t="str">
        <f t="shared" si="30"/>
        <v/>
      </c>
      <c r="CA24" s="77" t="str">
        <f t="shared" si="30"/>
        <v/>
      </c>
      <c r="CB24" s="78"/>
      <c r="CC24" s="79"/>
      <c r="CD24" s="79"/>
      <c r="CE24" s="79"/>
      <c r="CF24" s="76"/>
      <c r="CG24" s="76"/>
      <c r="CH24" s="79"/>
      <c r="CI24" s="80"/>
      <c r="CJ24" s="80"/>
      <c r="CK24" s="81"/>
      <c r="CL24" s="81"/>
      <c r="CM24" s="73"/>
      <c r="CN24" s="73"/>
      <c r="CO24" s="73"/>
      <c r="CP24" s="73"/>
      <c r="CQ24" s="73"/>
      <c r="CR24" s="73"/>
      <c r="CS24" s="73"/>
      <c r="CT24" s="79"/>
      <c r="CU24" s="79"/>
      <c r="CV24" s="79"/>
      <c r="CW24" s="79"/>
      <c r="CX24" s="79"/>
      <c r="CY24" s="79"/>
      <c r="CZ24" s="79"/>
    </row>
    <row r="25" spans="1:104" s="35" customFormat="1" ht="24" customHeight="1" x14ac:dyDescent="0.25">
      <c r="A25" s="65"/>
      <c r="B25" s="66"/>
      <c r="C25" s="66"/>
      <c r="D25" s="67"/>
      <c r="E25" s="67"/>
      <c r="F25" s="67"/>
      <c r="G25" s="67"/>
      <c r="H25" s="67"/>
      <c r="I25" s="67"/>
      <c r="J25" s="67"/>
      <c r="K25" s="67"/>
      <c r="L25" s="67"/>
      <c r="M25" s="67"/>
      <c r="N25" s="67"/>
      <c r="O25" s="67"/>
      <c r="P25" s="67"/>
      <c r="Q25" s="67"/>
      <c r="R25" s="67"/>
      <c r="S25" s="67"/>
      <c r="T25" s="67"/>
      <c r="U25" s="67"/>
      <c r="V25" s="67"/>
      <c r="W25" s="67"/>
      <c r="X25" s="68"/>
      <c r="Y25" s="69"/>
      <c r="Z25" s="70"/>
      <c r="AA25" s="71"/>
      <c r="AB25" s="72"/>
      <c r="AC25" s="70"/>
      <c r="AD25" s="67"/>
      <c r="AE25" s="34"/>
      <c r="AF25" s="75"/>
      <c r="AG25" s="76"/>
      <c r="AH25" s="76"/>
      <c r="AI25" s="76"/>
      <c r="AJ25" s="76"/>
      <c r="AK25" s="76"/>
      <c r="AL25" s="76"/>
      <c r="AM25" s="76"/>
      <c r="AN25" s="76"/>
      <c r="AO25" s="76"/>
      <c r="AP25" s="76"/>
      <c r="AQ25" s="76"/>
      <c r="AR25" s="76"/>
      <c r="AS25" s="76"/>
      <c r="AT25" s="76"/>
      <c r="AU25" s="76"/>
      <c r="AV25" s="76"/>
      <c r="AW25" s="76"/>
      <c r="AX25" s="76" t="str">
        <f t="shared" si="28"/>
        <v/>
      </c>
      <c r="AY25" s="76" t="str">
        <f t="shared" si="28"/>
        <v/>
      </c>
      <c r="AZ25" s="76" t="str">
        <f t="shared" si="28"/>
        <v/>
      </c>
      <c r="BA25" s="76"/>
      <c r="BB25" s="76"/>
      <c r="BC25" s="76"/>
      <c r="BD25" s="76"/>
      <c r="BE25" s="76"/>
      <c r="BF25" s="76"/>
      <c r="BG25" s="76"/>
      <c r="BH25" s="77" t="str">
        <f t="shared" si="29"/>
        <v/>
      </c>
      <c r="BI25" s="77" t="str">
        <f t="shared" si="29"/>
        <v/>
      </c>
      <c r="BJ25" s="77" t="str">
        <f t="shared" si="29"/>
        <v/>
      </c>
      <c r="BK25" s="77" t="str">
        <f t="shared" si="29"/>
        <v/>
      </c>
      <c r="BL25" s="77" t="str">
        <f t="shared" si="29"/>
        <v/>
      </c>
      <c r="BM25" s="77" t="str">
        <f t="shared" si="29"/>
        <v/>
      </c>
      <c r="BN25" s="77" t="str">
        <f t="shared" si="29"/>
        <v/>
      </c>
      <c r="BO25" s="77" t="str">
        <f t="shared" si="29"/>
        <v/>
      </c>
      <c r="BP25" s="77" t="str">
        <f t="shared" si="29"/>
        <v/>
      </c>
      <c r="BQ25" s="77" t="str">
        <f t="shared" si="29"/>
        <v/>
      </c>
      <c r="BR25" s="77" t="str">
        <f t="shared" si="29"/>
        <v/>
      </c>
      <c r="BS25" s="77" t="str">
        <f t="shared" si="29"/>
        <v/>
      </c>
      <c r="BT25" s="77" t="str">
        <f t="shared" si="29"/>
        <v/>
      </c>
      <c r="BU25" s="77" t="str">
        <f t="shared" si="29"/>
        <v/>
      </c>
      <c r="BV25" s="77" t="str">
        <f t="shared" si="29"/>
        <v/>
      </c>
      <c r="BW25" s="77" t="str">
        <f t="shared" si="29"/>
        <v/>
      </c>
      <c r="BX25" s="77" t="str">
        <f t="shared" si="30"/>
        <v/>
      </c>
      <c r="BY25" s="77" t="str">
        <f t="shared" si="30"/>
        <v/>
      </c>
      <c r="BZ25" s="77" t="str">
        <f t="shared" si="30"/>
        <v/>
      </c>
      <c r="CA25" s="77" t="str">
        <f t="shared" si="30"/>
        <v/>
      </c>
      <c r="CB25" s="78"/>
      <c r="CC25" s="79"/>
      <c r="CD25" s="79"/>
      <c r="CE25" s="79"/>
      <c r="CF25" s="76"/>
      <c r="CG25" s="76"/>
      <c r="CH25" s="79"/>
      <c r="CI25" s="80"/>
      <c r="CJ25" s="80"/>
      <c r="CK25" s="81"/>
      <c r="CL25" s="81"/>
      <c r="CM25" s="73"/>
      <c r="CN25" s="73"/>
      <c r="CO25" s="73"/>
      <c r="CP25" s="73"/>
      <c r="CQ25" s="73"/>
      <c r="CR25" s="73"/>
      <c r="CS25" s="73"/>
      <c r="CT25" s="79"/>
      <c r="CU25" s="79"/>
      <c r="CV25" s="79"/>
      <c r="CW25" s="79"/>
      <c r="CX25" s="79"/>
      <c r="CY25" s="79"/>
      <c r="CZ25" s="79"/>
    </row>
    <row r="26" spans="1:104" s="35" customFormat="1" ht="24" customHeight="1" x14ac:dyDescent="0.25">
      <c r="A26" s="65"/>
      <c r="B26" s="66"/>
      <c r="C26" s="66"/>
      <c r="D26" s="67"/>
      <c r="E26" s="67"/>
      <c r="F26" s="67"/>
      <c r="G26" s="67"/>
      <c r="H26" s="67"/>
      <c r="I26" s="67"/>
      <c r="J26" s="67"/>
      <c r="K26" s="67"/>
      <c r="L26" s="67"/>
      <c r="M26" s="67"/>
      <c r="N26" s="67"/>
      <c r="O26" s="67"/>
      <c r="P26" s="67"/>
      <c r="Q26" s="67"/>
      <c r="R26" s="67"/>
      <c r="S26" s="67"/>
      <c r="T26" s="67"/>
      <c r="U26" s="67"/>
      <c r="V26" s="67"/>
      <c r="W26" s="67"/>
      <c r="X26" s="68"/>
      <c r="Y26" s="69"/>
      <c r="Z26" s="70"/>
      <c r="AA26" s="71"/>
      <c r="AB26" s="72"/>
      <c r="AC26" s="70"/>
      <c r="AD26" s="67"/>
      <c r="AE26" s="34"/>
      <c r="AF26" s="75"/>
      <c r="AG26" s="76"/>
      <c r="AH26" s="76"/>
      <c r="AI26" s="76"/>
      <c r="AJ26" s="76"/>
      <c r="AK26" s="76"/>
      <c r="AL26" s="76"/>
      <c r="AM26" s="76"/>
      <c r="AN26" s="76"/>
      <c r="AO26" s="76"/>
      <c r="AP26" s="76"/>
      <c r="AQ26" s="76"/>
      <c r="AR26" s="76"/>
      <c r="AS26" s="76"/>
      <c r="AT26" s="76"/>
      <c r="AU26" s="76"/>
      <c r="AV26" s="76"/>
      <c r="AW26" s="76"/>
      <c r="AX26" s="76" t="str">
        <f t="shared" si="28"/>
        <v/>
      </c>
      <c r="AY26" s="76" t="str">
        <f t="shared" si="28"/>
        <v/>
      </c>
      <c r="AZ26" s="76" t="str">
        <f t="shared" si="28"/>
        <v/>
      </c>
      <c r="BA26" s="76"/>
      <c r="BB26" s="76"/>
      <c r="BC26" s="76"/>
      <c r="BD26" s="76"/>
      <c r="BE26" s="76"/>
      <c r="BF26" s="76"/>
      <c r="BG26" s="76"/>
      <c r="BH26" s="77" t="str">
        <f t="shared" si="29"/>
        <v/>
      </c>
      <c r="BI26" s="77" t="str">
        <f t="shared" si="29"/>
        <v/>
      </c>
      <c r="BJ26" s="77" t="str">
        <f t="shared" si="29"/>
        <v/>
      </c>
      <c r="BK26" s="77" t="str">
        <f t="shared" si="29"/>
        <v/>
      </c>
      <c r="BL26" s="77" t="str">
        <f t="shared" si="29"/>
        <v/>
      </c>
      <c r="BM26" s="77" t="str">
        <f t="shared" si="29"/>
        <v/>
      </c>
      <c r="BN26" s="77" t="str">
        <f t="shared" si="29"/>
        <v/>
      </c>
      <c r="BO26" s="77" t="str">
        <f t="shared" si="29"/>
        <v/>
      </c>
      <c r="BP26" s="77" t="str">
        <f t="shared" si="29"/>
        <v/>
      </c>
      <c r="BQ26" s="77" t="str">
        <f t="shared" si="29"/>
        <v/>
      </c>
      <c r="BR26" s="77" t="str">
        <f t="shared" si="29"/>
        <v/>
      </c>
      <c r="BS26" s="77" t="str">
        <f t="shared" si="29"/>
        <v/>
      </c>
      <c r="BT26" s="77" t="str">
        <f t="shared" si="29"/>
        <v/>
      </c>
      <c r="BU26" s="77" t="str">
        <f t="shared" si="29"/>
        <v/>
      </c>
      <c r="BV26" s="77" t="str">
        <f t="shared" si="29"/>
        <v/>
      </c>
      <c r="BW26" s="77" t="str">
        <f t="shared" si="29"/>
        <v/>
      </c>
      <c r="BX26" s="77" t="str">
        <f t="shared" si="30"/>
        <v/>
      </c>
      <c r="BY26" s="77" t="str">
        <f t="shared" si="30"/>
        <v/>
      </c>
      <c r="BZ26" s="77" t="str">
        <f t="shared" si="30"/>
        <v/>
      </c>
      <c r="CA26" s="77" t="str">
        <f t="shared" si="30"/>
        <v/>
      </c>
      <c r="CB26" s="78"/>
      <c r="CC26" s="79"/>
      <c r="CD26" s="79"/>
      <c r="CE26" s="79"/>
      <c r="CF26" s="76"/>
      <c r="CG26" s="76"/>
      <c r="CH26" s="79"/>
      <c r="CI26" s="80"/>
      <c r="CJ26" s="80"/>
      <c r="CK26" s="81"/>
      <c r="CL26" s="81"/>
      <c r="CM26" s="73"/>
      <c r="CN26" s="73"/>
      <c r="CO26" s="73"/>
      <c r="CP26" s="73"/>
      <c r="CQ26" s="73"/>
      <c r="CR26" s="73"/>
      <c r="CS26" s="73"/>
      <c r="CT26" s="79"/>
      <c r="CU26" s="79"/>
      <c r="CV26" s="79"/>
      <c r="CW26" s="79"/>
      <c r="CX26" s="79"/>
      <c r="CY26" s="79"/>
      <c r="CZ26" s="79"/>
    </row>
    <row r="27" spans="1:104" s="35" customFormat="1" ht="24" customHeight="1" x14ac:dyDescent="0.25">
      <c r="A27" s="65"/>
      <c r="B27" s="66"/>
      <c r="C27" s="66"/>
      <c r="D27" s="67"/>
      <c r="E27" s="67"/>
      <c r="F27" s="67"/>
      <c r="G27" s="67"/>
      <c r="H27" s="67"/>
      <c r="I27" s="67"/>
      <c r="J27" s="67"/>
      <c r="K27" s="67"/>
      <c r="L27" s="67"/>
      <c r="M27" s="67"/>
      <c r="N27" s="67"/>
      <c r="O27" s="67"/>
      <c r="P27" s="67"/>
      <c r="Q27" s="67"/>
      <c r="R27" s="67"/>
      <c r="S27" s="67"/>
      <c r="T27" s="67"/>
      <c r="U27" s="67"/>
      <c r="V27" s="67"/>
      <c r="W27" s="67"/>
      <c r="X27" s="68"/>
      <c r="Y27" s="69"/>
      <c r="Z27" s="70"/>
      <c r="AA27" s="71"/>
      <c r="AB27" s="72"/>
      <c r="AC27" s="70"/>
      <c r="AD27" s="67"/>
      <c r="AE27" s="34"/>
      <c r="AF27" s="75"/>
      <c r="AG27" s="76"/>
      <c r="AH27" s="76"/>
      <c r="AI27" s="76"/>
      <c r="AJ27" s="76"/>
      <c r="AK27" s="76"/>
      <c r="AL27" s="76"/>
      <c r="AM27" s="76"/>
      <c r="AN27" s="76"/>
      <c r="AO27" s="76"/>
      <c r="AP27" s="76"/>
      <c r="AQ27" s="76"/>
      <c r="AR27" s="76"/>
      <c r="AS27" s="76"/>
      <c r="AT27" s="76"/>
      <c r="AU27" s="76"/>
      <c r="AV27" s="76"/>
      <c r="AW27" s="76"/>
      <c r="AX27" s="76" t="str">
        <f t="shared" si="28"/>
        <v/>
      </c>
      <c r="AY27" s="76" t="str">
        <f t="shared" si="28"/>
        <v/>
      </c>
      <c r="AZ27" s="76" t="str">
        <f t="shared" si="28"/>
        <v/>
      </c>
      <c r="BA27" s="76"/>
      <c r="BB27" s="76"/>
      <c r="BC27" s="76"/>
      <c r="BD27" s="76"/>
      <c r="BE27" s="76"/>
      <c r="BF27" s="76"/>
      <c r="BG27" s="76"/>
      <c r="BH27" s="77" t="str">
        <f t="shared" si="29"/>
        <v/>
      </c>
      <c r="BI27" s="77" t="str">
        <f t="shared" si="29"/>
        <v/>
      </c>
      <c r="BJ27" s="77" t="str">
        <f t="shared" si="29"/>
        <v/>
      </c>
      <c r="BK27" s="77" t="str">
        <f t="shared" si="29"/>
        <v/>
      </c>
      <c r="BL27" s="77" t="str">
        <f t="shared" si="29"/>
        <v/>
      </c>
      <c r="BM27" s="77" t="str">
        <f t="shared" si="29"/>
        <v/>
      </c>
      <c r="BN27" s="77" t="str">
        <f t="shared" si="29"/>
        <v/>
      </c>
      <c r="BO27" s="77" t="str">
        <f t="shared" si="29"/>
        <v/>
      </c>
      <c r="BP27" s="77" t="str">
        <f t="shared" si="29"/>
        <v/>
      </c>
      <c r="BQ27" s="77" t="str">
        <f t="shared" si="29"/>
        <v/>
      </c>
      <c r="BR27" s="77" t="str">
        <f t="shared" si="29"/>
        <v/>
      </c>
      <c r="BS27" s="77" t="str">
        <f t="shared" si="29"/>
        <v/>
      </c>
      <c r="BT27" s="77" t="str">
        <f t="shared" si="29"/>
        <v/>
      </c>
      <c r="BU27" s="77" t="str">
        <f t="shared" si="29"/>
        <v/>
      </c>
      <c r="BV27" s="77" t="str">
        <f t="shared" si="29"/>
        <v/>
      </c>
      <c r="BW27" s="77" t="str">
        <f t="shared" si="29"/>
        <v/>
      </c>
      <c r="BX27" s="77" t="str">
        <f t="shared" si="30"/>
        <v/>
      </c>
      <c r="BY27" s="77" t="str">
        <f t="shared" si="30"/>
        <v/>
      </c>
      <c r="BZ27" s="77" t="str">
        <f t="shared" si="30"/>
        <v/>
      </c>
      <c r="CA27" s="77" t="str">
        <f t="shared" si="30"/>
        <v/>
      </c>
      <c r="CB27" s="78"/>
      <c r="CC27" s="79"/>
      <c r="CD27" s="79"/>
      <c r="CE27" s="79"/>
      <c r="CF27" s="76"/>
      <c r="CG27" s="76"/>
      <c r="CH27" s="79"/>
      <c r="CI27" s="80"/>
      <c r="CJ27" s="80"/>
      <c r="CK27" s="81"/>
      <c r="CL27" s="81"/>
      <c r="CM27" s="73"/>
      <c r="CN27" s="73"/>
      <c r="CO27" s="73"/>
      <c r="CP27" s="73"/>
      <c r="CQ27" s="73"/>
      <c r="CR27" s="73"/>
      <c r="CS27" s="73"/>
      <c r="CT27" s="79"/>
      <c r="CU27" s="79"/>
      <c r="CV27" s="79"/>
      <c r="CW27" s="79"/>
      <c r="CX27" s="79"/>
      <c r="CY27" s="79"/>
      <c r="CZ27" s="79"/>
    </row>
    <row r="28" spans="1:104" s="35" customFormat="1" ht="24" customHeight="1" x14ac:dyDescent="0.25">
      <c r="A28" s="65"/>
      <c r="B28" s="66"/>
      <c r="C28" s="66"/>
      <c r="D28" s="67"/>
      <c r="E28" s="67"/>
      <c r="F28" s="67"/>
      <c r="G28" s="67"/>
      <c r="H28" s="67"/>
      <c r="I28" s="67"/>
      <c r="J28" s="67"/>
      <c r="K28" s="67"/>
      <c r="L28" s="67"/>
      <c r="M28" s="67"/>
      <c r="N28" s="67"/>
      <c r="O28" s="67"/>
      <c r="P28" s="67"/>
      <c r="Q28" s="67"/>
      <c r="R28" s="67"/>
      <c r="S28" s="67"/>
      <c r="T28" s="67"/>
      <c r="U28" s="67"/>
      <c r="V28" s="67"/>
      <c r="W28" s="67"/>
      <c r="X28" s="68"/>
      <c r="Y28" s="69"/>
      <c r="Z28" s="70"/>
      <c r="AA28" s="71"/>
      <c r="AB28" s="72"/>
      <c r="AC28" s="70"/>
      <c r="AD28" s="67"/>
      <c r="AE28" s="34"/>
      <c r="AF28" s="75"/>
      <c r="AG28" s="76"/>
      <c r="AH28" s="76"/>
      <c r="AI28" s="76"/>
      <c r="AJ28" s="76"/>
      <c r="AK28" s="76"/>
      <c r="AL28" s="76"/>
      <c r="AM28" s="76"/>
      <c r="AN28" s="76"/>
      <c r="AO28" s="76"/>
      <c r="AP28" s="76"/>
      <c r="AQ28" s="76"/>
      <c r="AR28" s="76"/>
      <c r="AS28" s="76"/>
      <c r="AT28" s="76"/>
      <c r="AU28" s="76"/>
      <c r="AV28" s="76"/>
      <c r="AW28" s="76"/>
      <c r="AX28" s="76" t="str">
        <f t="shared" si="28"/>
        <v/>
      </c>
      <c r="AY28" s="76" t="str">
        <f t="shared" si="28"/>
        <v/>
      </c>
      <c r="AZ28" s="76" t="str">
        <f t="shared" si="28"/>
        <v/>
      </c>
      <c r="BA28" s="76"/>
      <c r="BB28" s="76"/>
      <c r="BC28" s="76"/>
      <c r="BD28" s="76"/>
      <c r="BE28" s="76"/>
      <c r="BF28" s="76"/>
      <c r="BG28" s="76"/>
      <c r="BH28" s="77" t="str">
        <f t="shared" si="29"/>
        <v/>
      </c>
      <c r="BI28" s="77" t="str">
        <f t="shared" si="29"/>
        <v/>
      </c>
      <c r="BJ28" s="77" t="str">
        <f t="shared" si="29"/>
        <v/>
      </c>
      <c r="BK28" s="77" t="str">
        <f t="shared" si="29"/>
        <v/>
      </c>
      <c r="BL28" s="77" t="str">
        <f t="shared" si="29"/>
        <v/>
      </c>
      <c r="BM28" s="77" t="str">
        <f t="shared" si="29"/>
        <v/>
      </c>
      <c r="BN28" s="77" t="str">
        <f t="shared" si="29"/>
        <v/>
      </c>
      <c r="BO28" s="77" t="str">
        <f t="shared" si="29"/>
        <v/>
      </c>
      <c r="BP28" s="77" t="str">
        <f t="shared" si="29"/>
        <v/>
      </c>
      <c r="BQ28" s="77" t="str">
        <f t="shared" si="29"/>
        <v/>
      </c>
      <c r="BR28" s="77" t="str">
        <f t="shared" si="29"/>
        <v/>
      </c>
      <c r="BS28" s="77" t="str">
        <f t="shared" si="29"/>
        <v/>
      </c>
      <c r="BT28" s="77" t="str">
        <f t="shared" si="29"/>
        <v/>
      </c>
      <c r="BU28" s="77" t="str">
        <f t="shared" si="29"/>
        <v/>
      </c>
      <c r="BV28" s="77" t="str">
        <f t="shared" si="29"/>
        <v/>
      </c>
      <c r="BW28" s="77" t="str">
        <f t="shared" si="29"/>
        <v/>
      </c>
      <c r="BX28" s="77" t="str">
        <f t="shared" si="30"/>
        <v/>
      </c>
      <c r="BY28" s="77" t="str">
        <f t="shared" si="30"/>
        <v/>
      </c>
      <c r="BZ28" s="77" t="str">
        <f t="shared" si="30"/>
        <v/>
      </c>
      <c r="CA28" s="77" t="str">
        <f t="shared" si="30"/>
        <v/>
      </c>
      <c r="CB28" s="78"/>
      <c r="CC28" s="79"/>
      <c r="CD28" s="79"/>
      <c r="CE28" s="79"/>
      <c r="CF28" s="76"/>
      <c r="CG28" s="76"/>
      <c r="CH28" s="79"/>
      <c r="CI28" s="80"/>
      <c r="CJ28" s="80"/>
      <c r="CK28" s="81"/>
      <c r="CL28" s="81"/>
      <c r="CM28" s="73"/>
      <c r="CN28" s="73"/>
      <c r="CO28" s="73"/>
      <c r="CP28" s="73"/>
      <c r="CQ28" s="73"/>
      <c r="CR28" s="73"/>
      <c r="CS28" s="73"/>
      <c r="CT28" s="79"/>
      <c r="CU28" s="79"/>
      <c r="CV28" s="79"/>
      <c r="CW28" s="79"/>
      <c r="CX28" s="79"/>
      <c r="CY28" s="79"/>
      <c r="CZ28" s="79"/>
    </row>
    <row r="29" spans="1:104" s="35" customFormat="1" ht="24" customHeight="1" x14ac:dyDescent="0.25">
      <c r="A29" s="65"/>
      <c r="B29" s="66"/>
      <c r="C29" s="66"/>
      <c r="D29" s="67"/>
      <c r="E29" s="67"/>
      <c r="F29" s="67"/>
      <c r="G29" s="67"/>
      <c r="H29" s="67"/>
      <c r="I29" s="67"/>
      <c r="J29" s="67"/>
      <c r="K29" s="67"/>
      <c r="L29" s="67"/>
      <c r="M29" s="67"/>
      <c r="N29" s="67"/>
      <c r="O29" s="67"/>
      <c r="P29" s="67"/>
      <c r="Q29" s="67"/>
      <c r="R29" s="67"/>
      <c r="S29" s="67"/>
      <c r="T29" s="67"/>
      <c r="U29" s="67"/>
      <c r="V29" s="67"/>
      <c r="W29" s="67"/>
      <c r="X29" s="68"/>
      <c r="Y29" s="69"/>
      <c r="Z29" s="70"/>
      <c r="AA29" s="71"/>
      <c r="AB29" s="72"/>
      <c r="AC29" s="70"/>
      <c r="AD29" s="67"/>
      <c r="AE29" s="34"/>
      <c r="AF29" s="75"/>
      <c r="AG29" s="76"/>
      <c r="AH29" s="76"/>
      <c r="AI29" s="76"/>
      <c r="AJ29" s="76"/>
      <c r="AK29" s="76"/>
      <c r="AL29" s="76"/>
      <c r="AM29" s="76"/>
      <c r="AN29" s="76"/>
      <c r="AO29" s="76"/>
      <c r="AP29" s="76"/>
      <c r="AQ29" s="76"/>
      <c r="AR29" s="76"/>
      <c r="AS29" s="76"/>
      <c r="AT29" s="76"/>
      <c r="AU29" s="76"/>
      <c r="AV29" s="76"/>
      <c r="AW29" s="76"/>
      <c r="AX29" s="76" t="str">
        <f t="shared" si="28"/>
        <v/>
      </c>
      <c r="AY29" s="76" t="str">
        <f t="shared" si="28"/>
        <v/>
      </c>
      <c r="AZ29" s="76" t="str">
        <f t="shared" si="28"/>
        <v/>
      </c>
      <c r="BA29" s="76"/>
      <c r="BB29" s="76"/>
      <c r="BC29" s="76"/>
      <c r="BD29" s="76"/>
      <c r="BE29" s="76"/>
      <c r="BF29" s="76"/>
      <c r="BG29" s="76"/>
      <c r="BH29" s="77" t="str">
        <f t="shared" si="29"/>
        <v/>
      </c>
      <c r="BI29" s="77" t="str">
        <f t="shared" si="29"/>
        <v/>
      </c>
      <c r="BJ29" s="77" t="str">
        <f t="shared" si="29"/>
        <v/>
      </c>
      <c r="BK29" s="77" t="str">
        <f t="shared" si="29"/>
        <v/>
      </c>
      <c r="BL29" s="77" t="str">
        <f t="shared" si="29"/>
        <v/>
      </c>
      <c r="BM29" s="77" t="str">
        <f t="shared" si="29"/>
        <v/>
      </c>
      <c r="BN29" s="77" t="str">
        <f t="shared" si="29"/>
        <v/>
      </c>
      <c r="BO29" s="77" t="str">
        <f t="shared" si="29"/>
        <v/>
      </c>
      <c r="BP29" s="77" t="str">
        <f t="shared" si="29"/>
        <v/>
      </c>
      <c r="BQ29" s="77" t="str">
        <f t="shared" si="29"/>
        <v/>
      </c>
      <c r="BR29" s="77" t="str">
        <f t="shared" si="29"/>
        <v/>
      </c>
      <c r="BS29" s="77" t="str">
        <f t="shared" si="29"/>
        <v/>
      </c>
      <c r="BT29" s="77" t="str">
        <f t="shared" si="29"/>
        <v/>
      </c>
      <c r="BU29" s="77" t="str">
        <f t="shared" si="29"/>
        <v/>
      </c>
      <c r="BV29" s="77" t="str">
        <f t="shared" si="29"/>
        <v/>
      </c>
      <c r="BW29" s="77" t="str">
        <f t="shared" si="29"/>
        <v/>
      </c>
      <c r="BX29" s="77" t="str">
        <f t="shared" si="30"/>
        <v/>
      </c>
      <c r="BY29" s="77" t="str">
        <f t="shared" si="30"/>
        <v/>
      </c>
      <c r="BZ29" s="77" t="str">
        <f t="shared" si="30"/>
        <v/>
      </c>
      <c r="CA29" s="77" t="str">
        <f t="shared" si="30"/>
        <v/>
      </c>
      <c r="CB29" s="78"/>
      <c r="CC29" s="79"/>
      <c r="CD29" s="79"/>
      <c r="CE29" s="79"/>
      <c r="CF29" s="76"/>
      <c r="CG29" s="76"/>
      <c r="CH29" s="79"/>
      <c r="CI29" s="80"/>
      <c r="CJ29" s="80"/>
      <c r="CK29" s="81"/>
      <c r="CL29" s="81"/>
      <c r="CM29" s="73"/>
      <c r="CN29" s="73"/>
      <c r="CO29" s="73"/>
      <c r="CP29" s="73"/>
      <c r="CQ29" s="73"/>
      <c r="CR29" s="73"/>
      <c r="CS29" s="73"/>
      <c r="CT29" s="79"/>
      <c r="CU29" s="79"/>
      <c r="CV29" s="79"/>
      <c r="CW29" s="79"/>
      <c r="CX29" s="79"/>
      <c r="CY29" s="79"/>
      <c r="CZ29" s="79"/>
    </row>
    <row r="30" spans="1:104" s="35" customFormat="1" ht="24" customHeight="1" x14ac:dyDescent="0.25">
      <c r="A30" s="65"/>
      <c r="B30" s="66"/>
      <c r="C30" s="66"/>
      <c r="D30" s="67"/>
      <c r="E30" s="67"/>
      <c r="F30" s="67"/>
      <c r="G30" s="67"/>
      <c r="H30" s="67"/>
      <c r="I30" s="67"/>
      <c r="J30" s="67"/>
      <c r="K30" s="67"/>
      <c r="L30" s="67"/>
      <c r="M30" s="67"/>
      <c r="N30" s="67"/>
      <c r="O30" s="67"/>
      <c r="P30" s="67"/>
      <c r="Q30" s="67"/>
      <c r="R30" s="67"/>
      <c r="S30" s="67"/>
      <c r="T30" s="67"/>
      <c r="U30" s="67"/>
      <c r="V30" s="67"/>
      <c r="W30" s="67"/>
      <c r="X30" s="68"/>
      <c r="Y30" s="69"/>
      <c r="Z30" s="70"/>
      <c r="AA30" s="71"/>
      <c r="AB30" s="72"/>
      <c r="AC30" s="70"/>
      <c r="AD30" s="67"/>
      <c r="AE30" s="34"/>
      <c r="AF30" s="75"/>
      <c r="AG30" s="76"/>
      <c r="AH30" s="76"/>
      <c r="AI30" s="76"/>
      <c r="AJ30" s="76"/>
      <c r="AK30" s="76"/>
      <c r="AL30" s="76"/>
      <c r="AM30" s="76"/>
      <c r="AN30" s="76"/>
      <c r="AO30" s="76"/>
      <c r="AP30" s="76"/>
      <c r="AQ30" s="76"/>
      <c r="AR30" s="76"/>
      <c r="AS30" s="76"/>
      <c r="AT30" s="76"/>
      <c r="AU30" s="76"/>
      <c r="AV30" s="76"/>
      <c r="AW30" s="76"/>
      <c r="AX30" s="76" t="str">
        <f t="shared" si="28"/>
        <v/>
      </c>
      <c r="AY30" s="76" t="str">
        <f t="shared" si="28"/>
        <v/>
      </c>
      <c r="AZ30" s="76" t="str">
        <f t="shared" si="28"/>
        <v/>
      </c>
      <c r="BA30" s="76"/>
      <c r="BB30" s="76"/>
      <c r="BC30" s="76"/>
      <c r="BD30" s="76"/>
      <c r="BE30" s="76"/>
      <c r="BF30" s="76"/>
      <c r="BG30" s="76"/>
      <c r="BH30" s="77" t="str">
        <f t="shared" si="29"/>
        <v/>
      </c>
      <c r="BI30" s="77" t="str">
        <f t="shared" si="29"/>
        <v/>
      </c>
      <c r="BJ30" s="77" t="str">
        <f t="shared" si="29"/>
        <v/>
      </c>
      <c r="BK30" s="77" t="str">
        <f t="shared" si="29"/>
        <v/>
      </c>
      <c r="BL30" s="77" t="str">
        <f t="shared" si="29"/>
        <v/>
      </c>
      <c r="BM30" s="77" t="str">
        <f t="shared" si="29"/>
        <v/>
      </c>
      <c r="BN30" s="77" t="str">
        <f t="shared" si="29"/>
        <v/>
      </c>
      <c r="BO30" s="77" t="str">
        <f t="shared" si="29"/>
        <v/>
      </c>
      <c r="BP30" s="77" t="str">
        <f t="shared" si="29"/>
        <v/>
      </c>
      <c r="BQ30" s="77" t="str">
        <f t="shared" si="29"/>
        <v/>
      </c>
      <c r="BR30" s="77" t="str">
        <f t="shared" si="29"/>
        <v/>
      </c>
      <c r="BS30" s="77" t="str">
        <f t="shared" si="29"/>
        <v/>
      </c>
      <c r="BT30" s="77" t="str">
        <f t="shared" si="29"/>
        <v/>
      </c>
      <c r="BU30" s="77" t="str">
        <f t="shared" si="29"/>
        <v/>
      </c>
      <c r="BV30" s="77" t="str">
        <f t="shared" si="29"/>
        <v/>
      </c>
      <c r="BW30" s="77" t="str">
        <f t="shared" ref="BW30:BW38" si="31">IF(S30*S$4=0,"",S30-S$4)</f>
        <v/>
      </c>
      <c r="BX30" s="77" t="str">
        <f t="shared" si="30"/>
        <v/>
      </c>
      <c r="BY30" s="77" t="str">
        <f t="shared" si="30"/>
        <v/>
      </c>
      <c r="BZ30" s="77" t="str">
        <f t="shared" si="30"/>
        <v/>
      </c>
      <c r="CA30" s="77" t="str">
        <f t="shared" si="30"/>
        <v/>
      </c>
      <c r="CB30" s="78"/>
      <c r="CC30" s="79"/>
      <c r="CD30" s="79"/>
      <c r="CE30" s="79"/>
      <c r="CF30" s="76"/>
      <c r="CG30" s="76"/>
      <c r="CH30" s="79"/>
      <c r="CI30" s="80"/>
      <c r="CJ30" s="80"/>
      <c r="CK30" s="81"/>
      <c r="CL30" s="81"/>
      <c r="CM30" s="73"/>
      <c r="CN30" s="73"/>
      <c r="CO30" s="73"/>
      <c r="CP30" s="73"/>
      <c r="CQ30" s="73"/>
      <c r="CR30" s="73"/>
      <c r="CS30" s="73"/>
      <c r="CT30" s="79"/>
      <c r="CU30" s="79"/>
      <c r="CV30" s="79"/>
      <c r="CW30" s="79"/>
      <c r="CX30" s="79"/>
      <c r="CY30" s="79"/>
      <c r="CZ30" s="79"/>
    </row>
    <row r="31" spans="1:104" s="35" customFormat="1" ht="24" customHeight="1" x14ac:dyDescent="0.25">
      <c r="A31" s="65"/>
      <c r="B31" s="66"/>
      <c r="C31" s="66"/>
      <c r="D31" s="67"/>
      <c r="E31" s="67"/>
      <c r="F31" s="67"/>
      <c r="G31" s="67"/>
      <c r="H31" s="67"/>
      <c r="I31" s="67"/>
      <c r="J31" s="67"/>
      <c r="K31" s="67"/>
      <c r="L31" s="67"/>
      <c r="M31" s="67"/>
      <c r="N31" s="67"/>
      <c r="O31" s="67"/>
      <c r="P31" s="67"/>
      <c r="Q31" s="67"/>
      <c r="R31" s="67"/>
      <c r="S31" s="67"/>
      <c r="T31" s="67"/>
      <c r="U31" s="67"/>
      <c r="V31" s="67"/>
      <c r="W31" s="67"/>
      <c r="X31" s="68"/>
      <c r="Y31" s="69"/>
      <c r="Z31" s="70"/>
      <c r="AA31" s="71"/>
      <c r="AB31" s="72"/>
      <c r="AC31" s="70"/>
      <c r="AD31" s="67"/>
      <c r="AE31" s="34"/>
      <c r="AF31" s="75"/>
      <c r="AG31" s="76"/>
      <c r="AH31" s="76"/>
      <c r="AI31" s="76"/>
      <c r="AJ31" s="76"/>
      <c r="AK31" s="76"/>
      <c r="AL31" s="76"/>
      <c r="AM31" s="76"/>
      <c r="AN31" s="76"/>
      <c r="AO31" s="76"/>
      <c r="AP31" s="76"/>
      <c r="AQ31" s="76"/>
      <c r="AR31" s="76"/>
      <c r="AS31" s="76"/>
      <c r="AT31" s="76"/>
      <c r="AU31" s="76"/>
      <c r="AV31" s="76"/>
      <c r="AW31" s="76"/>
      <c r="AX31" s="76" t="str">
        <f t="shared" si="28"/>
        <v/>
      </c>
      <c r="AY31" s="76" t="str">
        <f t="shared" si="28"/>
        <v/>
      </c>
      <c r="AZ31" s="76" t="str">
        <f t="shared" si="28"/>
        <v/>
      </c>
      <c r="BA31" s="76"/>
      <c r="BB31" s="76"/>
      <c r="BC31" s="76"/>
      <c r="BD31" s="76"/>
      <c r="BE31" s="76"/>
      <c r="BF31" s="76"/>
      <c r="BG31" s="76"/>
      <c r="BH31" s="77" t="str">
        <f t="shared" ref="BH31:BV38" si="32">IF(D31*D$4=0,"",D31-D$4)</f>
        <v/>
      </c>
      <c r="BI31" s="77" t="str">
        <f t="shared" si="32"/>
        <v/>
      </c>
      <c r="BJ31" s="77" t="str">
        <f t="shared" si="32"/>
        <v/>
      </c>
      <c r="BK31" s="77" t="str">
        <f t="shared" si="32"/>
        <v/>
      </c>
      <c r="BL31" s="77" t="str">
        <f t="shared" si="32"/>
        <v/>
      </c>
      <c r="BM31" s="77" t="str">
        <f t="shared" si="32"/>
        <v/>
      </c>
      <c r="BN31" s="77" t="str">
        <f t="shared" si="32"/>
        <v/>
      </c>
      <c r="BO31" s="77" t="str">
        <f t="shared" si="32"/>
        <v/>
      </c>
      <c r="BP31" s="77" t="str">
        <f t="shared" si="32"/>
        <v/>
      </c>
      <c r="BQ31" s="77" t="str">
        <f t="shared" si="32"/>
        <v/>
      </c>
      <c r="BR31" s="77" t="str">
        <f t="shared" si="32"/>
        <v/>
      </c>
      <c r="BS31" s="77" t="str">
        <f t="shared" si="32"/>
        <v/>
      </c>
      <c r="BT31" s="77" t="str">
        <f t="shared" si="32"/>
        <v/>
      </c>
      <c r="BU31" s="77" t="str">
        <f t="shared" si="32"/>
        <v/>
      </c>
      <c r="BV31" s="77" t="str">
        <f t="shared" si="32"/>
        <v/>
      </c>
      <c r="BW31" s="77" t="str">
        <f t="shared" si="31"/>
        <v/>
      </c>
      <c r="BX31" s="77" t="str">
        <f t="shared" si="30"/>
        <v/>
      </c>
      <c r="BY31" s="77" t="str">
        <f t="shared" si="30"/>
        <v/>
      </c>
      <c r="BZ31" s="77" t="str">
        <f t="shared" si="30"/>
        <v/>
      </c>
      <c r="CA31" s="77" t="str">
        <f t="shared" si="30"/>
        <v/>
      </c>
      <c r="CB31" s="78"/>
      <c r="CC31" s="79"/>
      <c r="CD31" s="79"/>
      <c r="CE31" s="79"/>
      <c r="CF31" s="76"/>
      <c r="CG31" s="76"/>
      <c r="CH31" s="79"/>
      <c r="CI31" s="80"/>
      <c r="CJ31" s="80"/>
      <c r="CK31" s="81"/>
      <c r="CL31" s="81"/>
      <c r="CM31" s="73"/>
      <c r="CN31" s="73"/>
      <c r="CO31" s="73"/>
      <c r="CP31" s="73"/>
      <c r="CQ31" s="73"/>
      <c r="CR31" s="73"/>
      <c r="CS31" s="73"/>
      <c r="CT31" s="79"/>
      <c r="CU31" s="79"/>
      <c r="CV31" s="79"/>
      <c r="CW31" s="79"/>
      <c r="CX31" s="79"/>
      <c r="CY31" s="79"/>
      <c r="CZ31" s="79"/>
    </row>
    <row r="32" spans="1:104" s="35" customFormat="1" ht="24" customHeight="1" x14ac:dyDescent="0.25">
      <c r="A32" s="65"/>
      <c r="B32" s="66"/>
      <c r="C32" s="66"/>
      <c r="D32" s="67"/>
      <c r="E32" s="67"/>
      <c r="F32" s="67"/>
      <c r="G32" s="67"/>
      <c r="H32" s="67"/>
      <c r="I32" s="67"/>
      <c r="J32" s="67"/>
      <c r="K32" s="67"/>
      <c r="L32" s="67"/>
      <c r="M32" s="67"/>
      <c r="N32" s="67"/>
      <c r="O32" s="67"/>
      <c r="P32" s="67"/>
      <c r="Q32" s="67"/>
      <c r="R32" s="67"/>
      <c r="S32" s="67"/>
      <c r="T32" s="67"/>
      <c r="U32" s="67"/>
      <c r="V32" s="67"/>
      <c r="W32" s="67"/>
      <c r="X32" s="68"/>
      <c r="Y32" s="69"/>
      <c r="Z32" s="70"/>
      <c r="AA32" s="71"/>
      <c r="AB32" s="72"/>
      <c r="AC32" s="70"/>
      <c r="AD32" s="67"/>
      <c r="AE32" s="34"/>
      <c r="AF32" s="75"/>
      <c r="AG32" s="76"/>
      <c r="AH32" s="76"/>
      <c r="AI32" s="76"/>
      <c r="AJ32" s="76"/>
      <c r="AK32" s="76"/>
      <c r="AL32" s="76"/>
      <c r="AM32" s="76"/>
      <c r="AN32" s="76"/>
      <c r="AO32" s="76"/>
      <c r="AP32" s="76"/>
      <c r="AQ32" s="76"/>
      <c r="AR32" s="76"/>
      <c r="AS32" s="76"/>
      <c r="AT32" s="76"/>
      <c r="AU32" s="76"/>
      <c r="AV32" s="76"/>
      <c r="AW32" s="76"/>
      <c r="AX32" s="76" t="str">
        <f t="shared" si="28"/>
        <v/>
      </c>
      <c r="AY32" s="76" t="str">
        <f t="shared" si="28"/>
        <v/>
      </c>
      <c r="AZ32" s="76" t="str">
        <f t="shared" si="28"/>
        <v/>
      </c>
      <c r="BA32" s="76"/>
      <c r="BB32" s="76"/>
      <c r="BC32" s="76"/>
      <c r="BD32" s="76"/>
      <c r="BE32" s="76"/>
      <c r="BF32" s="76"/>
      <c r="BG32" s="76"/>
      <c r="BH32" s="77" t="str">
        <f t="shared" si="32"/>
        <v/>
      </c>
      <c r="BI32" s="77" t="str">
        <f t="shared" si="32"/>
        <v/>
      </c>
      <c r="BJ32" s="77" t="str">
        <f t="shared" si="32"/>
        <v/>
      </c>
      <c r="BK32" s="77" t="str">
        <f t="shared" si="32"/>
        <v/>
      </c>
      <c r="BL32" s="77" t="str">
        <f t="shared" si="32"/>
        <v/>
      </c>
      <c r="BM32" s="77" t="str">
        <f t="shared" si="32"/>
        <v/>
      </c>
      <c r="BN32" s="77" t="str">
        <f t="shared" si="32"/>
        <v/>
      </c>
      <c r="BO32" s="77" t="str">
        <f t="shared" si="32"/>
        <v/>
      </c>
      <c r="BP32" s="77" t="str">
        <f t="shared" si="32"/>
        <v/>
      </c>
      <c r="BQ32" s="77" t="str">
        <f t="shared" si="32"/>
        <v/>
      </c>
      <c r="BR32" s="77" t="str">
        <f t="shared" si="32"/>
        <v/>
      </c>
      <c r="BS32" s="77" t="str">
        <f t="shared" si="32"/>
        <v/>
      </c>
      <c r="BT32" s="77" t="str">
        <f t="shared" si="32"/>
        <v/>
      </c>
      <c r="BU32" s="77" t="str">
        <f t="shared" si="32"/>
        <v/>
      </c>
      <c r="BV32" s="77" t="str">
        <f t="shared" si="32"/>
        <v/>
      </c>
      <c r="BW32" s="77" t="str">
        <f t="shared" si="31"/>
        <v/>
      </c>
      <c r="BX32" s="77" t="str">
        <f t="shared" si="30"/>
        <v/>
      </c>
      <c r="BY32" s="77" t="str">
        <f t="shared" si="30"/>
        <v/>
      </c>
      <c r="BZ32" s="77" t="str">
        <f t="shared" si="30"/>
        <v/>
      </c>
      <c r="CA32" s="77" t="str">
        <f t="shared" si="30"/>
        <v/>
      </c>
      <c r="CB32" s="78"/>
      <c r="CC32" s="79"/>
      <c r="CD32" s="79"/>
      <c r="CE32" s="79"/>
      <c r="CF32" s="76"/>
      <c r="CG32" s="76"/>
      <c r="CH32" s="79"/>
      <c r="CI32" s="80"/>
      <c r="CJ32" s="80"/>
      <c r="CK32" s="81"/>
      <c r="CL32" s="81"/>
      <c r="CM32" s="73"/>
      <c r="CN32" s="73"/>
      <c r="CO32" s="73"/>
      <c r="CP32" s="73"/>
      <c r="CQ32" s="73"/>
      <c r="CR32" s="73"/>
      <c r="CS32" s="73"/>
      <c r="CT32" s="79"/>
      <c r="CU32" s="79"/>
      <c r="CV32" s="79"/>
      <c r="CW32" s="79"/>
      <c r="CX32" s="79"/>
      <c r="CY32" s="79"/>
      <c r="CZ32" s="79"/>
    </row>
    <row r="33" spans="1:104" s="35" customFormat="1" ht="24" customHeight="1" x14ac:dyDescent="0.25">
      <c r="A33" s="65"/>
      <c r="B33" s="66"/>
      <c r="C33" s="66"/>
      <c r="D33" s="67"/>
      <c r="E33" s="67"/>
      <c r="F33" s="67"/>
      <c r="G33" s="67"/>
      <c r="H33" s="67"/>
      <c r="I33" s="67"/>
      <c r="J33" s="67"/>
      <c r="K33" s="67"/>
      <c r="L33" s="67"/>
      <c r="M33" s="67"/>
      <c r="N33" s="67"/>
      <c r="O33" s="67"/>
      <c r="P33" s="67"/>
      <c r="Q33" s="67"/>
      <c r="R33" s="67"/>
      <c r="S33" s="67"/>
      <c r="T33" s="67"/>
      <c r="U33" s="67"/>
      <c r="V33" s="67"/>
      <c r="W33" s="67"/>
      <c r="X33" s="68"/>
      <c r="Y33" s="69"/>
      <c r="Z33" s="70"/>
      <c r="AA33" s="71"/>
      <c r="AB33" s="72"/>
      <c r="AC33" s="70"/>
      <c r="AD33" s="67"/>
      <c r="AE33" s="34"/>
      <c r="AF33" s="75"/>
      <c r="AG33" s="76"/>
      <c r="AH33" s="76"/>
      <c r="AI33" s="76"/>
      <c r="AJ33" s="76"/>
      <c r="AK33" s="76"/>
      <c r="AL33" s="76"/>
      <c r="AM33" s="76"/>
      <c r="AN33" s="76"/>
      <c r="AO33" s="76"/>
      <c r="AP33" s="76"/>
      <c r="AQ33" s="76"/>
      <c r="AR33" s="76"/>
      <c r="AS33" s="76"/>
      <c r="AT33" s="76"/>
      <c r="AU33" s="76"/>
      <c r="AV33" s="76"/>
      <c r="AW33" s="76"/>
      <c r="AX33" s="76" t="str">
        <f t="shared" si="28"/>
        <v/>
      </c>
      <c r="AY33" s="76" t="str">
        <f t="shared" si="28"/>
        <v/>
      </c>
      <c r="AZ33" s="76" t="str">
        <f t="shared" si="28"/>
        <v/>
      </c>
      <c r="BA33" s="76"/>
      <c r="BB33" s="76"/>
      <c r="BC33" s="76"/>
      <c r="BD33" s="76"/>
      <c r="BE33" s="76"/>
      <c r="BF33" s="76"/>
      <c r="BG33" s="76"/>
      <c r="BH33" s="77" t="str">
        <f t="shared" si="32"/>
        <v/>
      </c>
      <c r="BI33" s="77" t="str">
        <f t="shared" si="32"/>
        <v/>
      </c>
      <c r="BJ33" s="77" t="str">
        <f t="shared" si="32"/>
        <v/>
      </c>
      <c r="BK33" s="77" t="str">
        <f t="shared" si="32"/>
        <v/>
      </c>
      <c r="BL33" s="77" t="str">
        <f t="shared" si="32"/>
        <v/>
      </c>
      <c r="BM33" s="77" t="str">
        <f t="shared" si="32"/>
        <v/>
      </c>
      <c r="BN33" s="77" t="str">
        <f t="shared" si="32"/>
        <v/>
      </c>
      <c r="BO33" s="77" t="str">
        <f t="shared" si="32"/>
        <v/>
      </c>
      <c r="BP33" s="77" t="str">
        <f t="shared" si="32"/>
        <v/>
      </c>
      <c r="BQ33" s="77" t="str">
        <f t="shared" si="32"/>
        <v/>
      </c>
      <c r="BR33" s="77" t="str">
        <f t="shared" si="32"/>
        <v/>
      </c>
      <c r="BS33" s="77" t="str">
        <f t="shared" si="32"/>
        <v/>
      </c>
      <c r="BT33" s="77" t="str">
        <f t="shared" si="32"/>
        <v/>
      </c>
      <c r="BU33" s="77" t="str">
        <f t="shared" si="32"/>
        <v/>
      </c>
      <c r="BV33" s="77" t="str">
        <f t="shared" si="32"/>
        <v/>
      </c>
      <c r="BW33" s="77" t="str">
        <f t="shared" si="31"/>
        <v/>
      </c>
      <c r="BX33" s="77" t="str">
        <f t="shared" si="30"/>
        <v/>
      </c>
      <c r="BY33" s="77" t="str">
        <f t="shared" si="30"/>
        <v/>
      </c>
      <c r="BZ33" s="77" t="str">
        <f t="shared" si="30"/>
        <v/>
      </c>
      <c r="CA33" s="77" t="str">
        <f t="shared" si="30"/>
        <v/>
      </c>
      <c r="CB33" s="78"/>
      <c r="CC33" s="79"/>
      <c r="CD33" s="79"/>
      <c r="CE33" s="79"/>
      <c r="CF33" s="76"/>
      <c r="CG33" s="76"/>
      <c r="CH33" s="79"/>
      <c r="CI33" s="80"/>
      <c r="CJ33" s="80"/>
      <c r="CK33" s="81"/>
      <c r="CL33" s="81"/>
      <c r="CM33" s="73"/>
      <c r="CN33" s="73"/>
      <c r="CO33" s="73"/>
      <c r="CP33" s="73"/>
      <c r="CQ33" s="73"/>
      <c r="CR33" s="73"/>
      <c r="CS33" s="73"/>
      <c r="CT33" s="79"/>
      <c r="CU33" s="79"/>
      <c r="CV33" s="79"/>
      <c r="CW33" s="79"/>
      <c r="CX33" s="79"/>
      <c r="CY33" s="79"/>
      <c r="CZ33" s="79"/>
    </row>
    <row r="34" spans="1:104" s="35" customFormat="1" ht="24" customHeight="1" x14ac:dyDescent="0.25">
      <c r="A34" s="65"/>
      <c r="B34" s="66"/>
      <c r="C34" s="66"/>
      <c r="D34" s="67"/>
      <c r="E34" s="67"/>
      <c r="F34" s="67"/>
      <c r="G34" s="67"/>
      <c r="H34" s="67"/>
      <c r="I34" s="67"/>
      <c r="J34" s="67"/>
      <c r="K34" s="67"/>
      <c r="L34" s="67"/>
      <c r="M34" s="67"/>
      <c r="N34" s="67"/>
      <c r="O34" s="67"/>
      <c r="P34" s="67"/>
      <c r="Q34" s="67"/>
      <c r="R34" s="67"/>
      <c r="S34" s="67"/>
      <c r="T34" s="67"/>
      <c r="U34" s="67"/>
      <c r="V34" s="67"/>
      <c r="W34" s="67"/>
      <c r="X34" s="68"/>
      <c r="Y34" s="69"/>
      <c r="Z34" s="70"/>
      <c r="AA34" s="71"/>
      <c r="AB34" s="72"/>
      <c r="AC34" s="70"/>
      <c r="AD34" s="67"/>
      <c r="AE34" s="34"/>
      <c r="AF34" s="75"/>
      <c r="AG34" s="76"/>
      <c r="AH34" s="76"/>
      <c r="AI34" s="76"/>
      <c r="AJ34" s="76"/>
      <c r="AK34" s="76"/>
      <c r="AL34" s="76"/>
      <c r="AM34" s="76"/>
      <c r="AN34" s="76"/>
      <c r="AO34" s="76"/>
      <c r="AP34" s="76"/>
      <c r="AQ34" s="76"/>
      <c r="AR34" s="76"/>
      <c r="AS34" s="76"/>
      <c r="AT34" s="76"/>
      <c r="AU34" s="76"/>
      <c r="AV34" s="76"/>
      <c r="AW34" s="76"/>
      <c r="AX34" s="76" t="str">
        <f t="shared" si="28"/>
        <v/>
      </c>
      <c r="AY34" s="76" t="str">
        <f t="shared" si="28"/>
        <v/>
      </c>
      <c r="AZ34" s="76" t="str">
        <f t="shared" si="28"/>
        <v/>
      </c>
      <c r="BA34" s="76"/>
      <c r="BB34" s="76"/>
      <c r="BC34" s="76"/>
      <c r="BD34" s="76"/>
      <c r="BE34" s="76"/>
      <c r="BF34" s="76"/>
      <c r="BG34" s="76"/>
      <c r="BH34" s="77" t="str">
        <f t="shared" si="32"/>
        <v/>
      </c>
      <c r="BI34" s="77" t="str">
        <f t="shared" si="32"/>
        <v/>
      </c>
      <c r="BJ34" s="77" t="str">
        <f t="shared" si="32"/>
        <v/>
      </c>
      <c r="BK34" s="77" t="str">
        <f t="shared" si="32"/>
        <v/>
      </c>
      <c r="BL34" s="77" t="str">
        <f t="shared" si="32"/>
        <v/>
      </c>
      <c r="BM34" s="77" t="str">
        <f t="shared" si="32"/>
        <v/>
      </c>
      <c r="BN34" s="77" t="str">
        <f t="shared" si="32"/>
        <v/>
      </c>
      <c r="BO34" s="77" t="str">
        <f t="shared" si="32"/>
        <v/>
      </c>
      <c r="BP34" s="77" t="str">
        <f t="shared" si="32"/>
        <v/>
      </c>
      <c r="BQ34" s="77" t="str">
        <f t="shared" si="32"/>
        <v/>
      </c>
      <c r="BR34" s="77" t="str">
        <f t="shared" si="32"/>
        <v/>
      </c>
      <c r="BS34" s="77" t="str">
        <f t="shared" si="32"/>
        <v/>
      </c>
      <c r="BT34" s="77" t="str">
        <f t="shared" si="32"/>
        <v/>
      </c>
      <c r="BU34" s="77" t="str">
        <f t="shared" si="32"/>
        <v/>
      </c>
      <c r="BV34" s="77" t="str">
        <f t="shared" si="32"/>
        <v/>
      </c>
      <c r="BW34" s="77" t="str">
        <f t="shared" si="31"/>
        <v/>
      </c>
      <c r="BX34" s="77" t="str">
        <f t="shared" si="30"/>
        <v/>
      </c>
      <c r="BY34" s="77" t="str">
        <f t="shared" si="30"/>
        <v/>
      </c>
      <c r="BZ34" s="77" t="str">
        <f t="shared" si="30"/>
        <v/>
      </c>
      <c r="CA34" s="77" t="str">
        <f t="shared" si="30"/>
        <v/>
      </c>
      <c r="CB34" s="78"/>
      <c r="CC34" s="79"/>
      <c r="CD34" s="79"/>
      <c r="CE34" s="79"/>
      <c r="CF34" s="76"/>
      <c r="CG34" s="76"/>
      <c r="CH34" s="79"/>
      <c r="CI34" s="80"/>
      <c r="CJ34" s="80"/>
      <c r="CK34" s="81"/>
      <c r="CL34" s="81"/>
      <c r="CM34" s="73"/>
      <c r="CN34" s="73"/>
      <c r="CO34" s="73"/>
      <c r="CP34" s="73"/>
      <c r="CQ34" s="73"/>
      <c r="CR34" s="73"/>
      <c r="CS34" s="73"/>
      <c r="CT34" s="79"/>
      <c r="CU34" s="79"/>
      <c r="CV34" s="79"/>
      <c r="CW34" s="79"/>
      <c r="CX34" s="79"/>
      <c r="CY34" s="79"/>
      <c r="CZ34" s="79"/>
    </row>
    <row r="35" spans="1:104" s="35" customFormat="1" ht="24" customHeight="1" x14ac:dyDescent="0.25">
      <c r="A35" s="65"/>
      <c r="B35" s="66"/>
      <c r="C35" s="66"/>
      <c r="D35" s="67"/>
      <c r="E35" s="67"/>
      <c r="F35" s="67"/>
      <c r="G35" s="67"/>
      <c r="H35" s="67"/>
      <c r="I35" s="67"/>
      <c r="J35" s="67"/>
      <c r="K35" s="67"/>
      <c r="L35" s="67"/>
      <c r="M35" s="67"/>
      <c r="N35" s="67"/>
      <c r="O35" s="67"/>
      <c r="P35" s="67"/>
      <c r="Q35" s="67"/>
      <c r="R35" s="67"/>
      <c r="S35" s="67"/>
      <c r="T35" s="67"/>
      <c r="U35" s="67"/>
      <c r="V35" s="67"/>
      <c r="W35" s="67"/>
      <c r="X35" s="68"/>
      <c r="Y35" s="69"/>
      <c r="Z35" s="70"/>
      <c r="AA35" s="71"/>
      <c r="AB35" s="72"/>
      <c r="AC35" s="70"/>
      <c r="AD35" s="67"/>
      <c r="AE35" s="34"/>
      <c r="AF35" s="75"/>
      <c r="AG35" s="76"/>
      <c r="AH35" s="76"/>
      <c r="AI35" s="76"/>
      <c r="AJ35" s="76"/>
      <c r="AK35" s="76"/>
      <c r="AL35" s="76"/>
      <c r="AM35" s="76"/>
      <c r="AN35" s="76"/>
      <c r="AO35" s="76"/>
      <c r="AP35" s="76"/>
      <c r="AQ35" s="76"/>
      <c r="AR35" s="76"/>
      <c r="AS35" s="76"/>
      <c r="AT35" s="76"/>
      <c r="AU35" s="76"/>
      <c r="AV35" s="76"/>
      <c r="AW35" s="76"/>
      <c r="AX35" s="76" t="str">
        <f t="shared" si="28"/>
        <v/>
      </c>
      <c r="AY35" s="76" t="str">
        <f t="shared" si="28"/>
        <v/>
      </c>
      <c r="AZ35" s="76" t="str">
        <f t="shared" si="28"/>
        <v/>
      </c>
      <c r="BA35" s="76"/>
      <c r="BB35" s="76"/>
      <c r="BC35" s="76"/>
      <c r="BD35" s="76"/>
      <c r="BE35" s="76"/>
      <c r="BF35" s="76"/>
      <c r="BG35" s="76"/>
      <c r="BH35" s="77" t="str">
        <f t="shared" si="32"/>
        <v/>
      </c>
      <c r="BI35" s="77" t="str">
        <f t="shared" si="32"/>
        <v/>
      </c>
      <c r="BJ35" s="77" t="str">
        <f t="shared" si="32"/>
        <v/>
      </c>
      <c r="BK35" s="77" t="str">
        <f t="shared" si="32"/>
        <v/>
      </c>
      <c r="BL35" s="77" t="str">
        <f t="shared" si="32"/>
        <v/>
      </c>
      <c r="BM35" s="77" t="str">
        <f t="shared" si="32"/>
        <v/>
      </c>
      <c r="BN35" s="77" t="str">
        <f t="shared" si="32"/>
        <v/>
      </c>
      <c r="BO35" s="77" t="str">
        <f t="shared" si="32"/>
        <v/>
      </c>
      <c r="BP35" s="77" t="str">
        <f t="shared" si="32"/>
        <v/>
      </c>
      <c r="BQ35" s="77" t="str">
        <f t="shared" si="32"/>
        <v/>
      </c>
      <c r="BR35" s="77" t="str">
        <f t="shared" si="32"/>
        <v/>
      </c>
      <c r="BS35" s="77" t="str">
        <f t="shared" si="32"/>
        <v/>
      </c>
      <c r="BT35" s="77" t="str">
        <f t="shared" si="32"/>
        <v/>
      </c>
      <c r="BU35" s="77" t="str">
        <f t="shared" si="32"/>
        <v/>
      </c>
      <c r="BV35" s="77" t="str">
        <f t="shared" si="32"/>
        <v/>
      </c>
      <c r="BW35" s="77" t="str">
        <f t="shared" si="31"/>
        <v/>
      </c>
      <c r="BX35" s="77" t="str">
        <f t="shared" si="30"/>
        <v/>
      </c>
      <c r="BY35" s="77" t="str">
        <f t="shared" si="30"/>
        <v/>
      </c>
      <c r="BZ35" s="77" t="str">
        <f t="shared" si="30"/>
        <v/>
      </c>
      <c r="CA35" s="77" t="str">
        <f t="shared" si="30"/>
        <v/>
      </c>
      <c r="CB35" s="78"/>
      <c r="CC35" s="79"/>
      <c r="CD35" s="79"/>
      <c r="CE35" s="79"/>
      <c r="CF35" s="76"/>
      <c r="CG35" s="76"/>
      <c r="CH35" s="79"/>
      <c r="CI35" s="80"/>
      <c r="CJ35" s="80"/>
      <c r="CK35" s="81"/>
      <c r="CL35" s="81"/>
      <c r="CM35" s="73"/>
      <c r="CN35" s="73"/>
      <c r="CO35" s="73"/>
      <c r="CP35" s="73"/>
      <c r="CQ35" s="73"/>
      <c r="CR35" s="73"/>
      <c r="CS35" s="73"/>
      <c r="CT35" s="79"/>
      <c r="CU35" s="79"/>
      <c r="CV35" s="79"/>
      <c r="CW35" s="79"/>
      <c r="CX35" s="79"/>
      <c r="CY35" s="79"/>
      <c r="CZ35" s="79"/>
    </row>
    <row r="36" spans="1:104" s="35" customFormat="1" ht="24" customHeight="1" x14ac:dyDescent="0.25">
      <c r="A36" s="65"/>
      <c r="B36" s="66"/>
      <c r="C36" s="66"/>
      <c r="D36" s="67"/>
      <c r="E36" s="67"/>
      <c r="F36" s="67"/>
      <c r="G36" s="67"/>
      <c r="H36" s="67"/>
      <c r="I36" s="67"/>
      <c r="J36" s="67"/>
      <c r="K36" s="67"/>
      <c r="L36" s="67"/>
      <c r="M36" s="67"/>
      <c r="N36" s="67"/>
      <c r="O36" s="67"/>
      <c r="P36" s="67"/>
      <c r="Q36" s="67"/>
      <c r="R36" s="67"/>
      <c r="S36" s="67"/>
      <c r="T36" s="67"/>
      <c r="U36" s="67"/>
      <c r="V36" s="67"/>
      <c r="W36" s="67"/>
      <c r="X36" s="68"/>
      <c r="Y36" s="69"/>
      <c r="Z36" s="70"/>
      <c r="AA36" s="71"/>
      <c r="AB36" s="72"/>
      <c r="AC36" s="70"/>
      <c r="AD36" s="67"/>
      <c r="AE36" s="34"/>
      <c r="AF36" s="75"/>
      <c r="AG36" s="76"/>
      <c r="AH36" s="76"/>
      <c r="AI36" s="76"/>
      <c r="AJ36" s="76"/>
      <c r="AK36" s="76"/>
      <c r="AL36" s="76"/>
      <c r="AM36" s="76"/>
      <c r="AN36" s="76"/>
      <c r="AO36" s="76"/>
      <c r="AP36" s="76"/>
      <c r="AQ36" s="76"/>
      <c r="AR36" s="76"/>
      <c r="AS36" s="76"/>
      <c r="AT36" s="76"/>
      <c r="AU36" s="76"/>
      <c r="AV36" s="76"/>
      <c r="AW36" s="76"/>
      <c r="AX36" s="76" t="str">
        <f t="shared" si="28"/>
        <v/>
      </c>
      <c r="AY36" s="76" t="str">
        <f t="shared" si="28"/>
        <v/>
      </c>
      <c r="AZ36" s="76" t="str">
        <f t="shared" si="28"/>
        <v/>
      </c>
      <c r="BA36" s="76"/>
      <c r="BB36" s="76"/>
      <c r="BC36" s="76"/>
      <c r="BD36" s="76"/>
      <c r="BE36" s="76"/>
      <c r="BF36" s="76"/>
      <c r="BG36" s="76"/>
      <c r="BH36" s="77" t="str">
        <f t="shared" si="32"/>
        <v/>
      </c>
      <c r="BI36" s="77" t="str">
        <f t="shared" si="32"/>
        <v/>
      </c>
      <c r="BJ36" s="77" t="str">
        <f t="shared" si="32"/>
        <v/>
      </c>
      <c r="BK36" s="77" t="str">
        <f t="shared" si="32"/>
        <v/>
      </c>
      <c r="BL36" s="77" t="str">
        <f t="shared" si="32"/>
        <v/>
      </c>
      <c r="BM36" s="77" t="str">
        <f t="shared" si="32"/>
        <v/>
      </c>
      <c r="BN36" s="77" t="str">
        <f t="shared" si="32"/>
        <v/>
      </c>
      <c r="BO36" s="77" t="str">
        <f t="shared" si="32"/>
        <v/>
      </c>
      <c r="BP36" s="77" t="str">
        <f t="shared" si="32"/>
        <v/>
      </c>
      <c r="BQ36" s="77" t="str">
        <f t="shared" si="32"/>
        <v/>
      </c>
      <c r="BR36" s="77" t="str">
        <f t="shared" si="32"/>
        <v/>
      </c>
      <c r="BS36" s="77" t="str">
        <f t="shared" si="32"/>
        <v/>
      </c>
      <c r="BT36" s="77" t="str">
        <f t="shared" si="32"/>
        <v/>
      </c>
      <c r="BU36" s="77" t="str">
        <f t="shared" si="32"/>
        <v/>
      </c>
      <c r="BV36" s="77" t="str">
        <f t="shared" si="32"/>
        <v/>
      </c>
      <c r="BW36" s="77" t="str">
        <f t="shared" si="31"/>
        <v/>
      </c>
      <c r="BX36" s="77" t="str">
        <f t="shared" si="30"/>
        <v/>
      </c>
      <c r="BY36" s="77" t="str">
        <f t="shared" si="30"/>
        <v/>
      </c>
      <c r="BZ36" s="77" t="str">
        <f t="shared" si="30"/>
        <v/>
      </c>
      <c r="CA36" s="77" t="str">
        <f t="shared" si="30"/>
        <v/>
      </c>
      <c r="CB36" s="78"/>
      <c r="CC36" s="79"/>
      <c r="CD36" s="79"/>
      <c r="CE36" s="79"/>
      <c r="CF36" s="76"/>
      <c r="CG36" s="76"/>
      <c r="CH36" s="79"/>
      <c r="CI36" s="80"/>
      <c r="CJ36" s="80"/>
      <c r="CK36" s="81"/>
      <c r="CL36" s="81"/>
      <c r="CM36" s="73"/>
      <c r="CN36" s="73"/>
      <c r="CO36" s="73"/>
      <c r="CP36" s="73"/>
      <c r="CQ36" s="73"/>
      <c r="CR36" s="73"/>
      <c r="CS36" s="73"/>
      <c r="CT36" s="79"/>
      <c r="CU36" s="79"/>
      <c r="CV36" s="79"/>
      <c r="CW36" s="79"/>
      <c r="CX36" s="79"/>
      <c r="CY36" s="79"/>
      <c r="CZ36" s="79"/>
    </row>
    <row r="37" spans="1:104" s="35" customFormat="1" ht="24" customHeight="1" x14ac:dyDescent="0.25">
      <c r="A37" s="65"/>
      <c r="B37" s="66"/>
      <c r="C37" s="66"/>
      <c r="D37" s="67"/>
      <c r="E37" s="67"/>
      <c r="F37" s="67"/>
      <c r="G37" s="67"/>
      <c r="H37" s="67"/>
      <c r="I37" s="67"/>
      <c r="J37" s="67"/>
      <c r="K37" s="67"/>
      <c r="L37" s="67"/>
      <c r="M37" s="67"/>
      <c r="N37" s="67"/>
      <c r="O37" s="67"/>
      <c r="P37" s="67"/>
      <c r="Q37" s="67"/>
      <c r="R37" s="67"/>
      <c r="S37" s="67"/>
      <c r="T37" s="67"/>
      <c r="U37" s="67"/>
      <c r="V37" s="67"/>
      <c r="W37" s="67"/>
      <c r="X37" s="68"/>
      <c r="Y37" s="69"/>
      <c r="Z37" s="70"/>
      <c r="AA37" s="71"/>
      <c r="AB37" s="72"/>
      <c r="AC37" s="70"/>
      <c r="AD37" s="67"/>
      <c r="AE37" s="34"/>
      <c r="AF37" s="75"/>
      <c r="AG37" s="76"/>
      <c r="AH37" s="76"/>
      <c r="AI37" s="76"/>
      <c r="AJ37" s="76"/>
      <c r="AK37" s="76"/>
      <c r="AL37" s="76"/>
      <c r="AM37" s="76"/>
      <c r="AN37" s="76"/>
      <c r="AO37" s="76"/>
      <c r="AP37" s="76"/>
      <c r="AQ37" s="76"/>
      <c r="AR37" s="76"/>
      <c r="AS37" s="76"/>
      <c r="AT37" s="76"/>
      <c r="AU37" s="76"/>
      <c r="AV37" s="76"/>
      <c r="AW37" s="76"/>
      <c r="AX37" s="76" t="str">
        <f t="shared" si="28"/>
        <v/>
      </c>
      <c r="AY37" s="76" t="str">
        <f t="shared" si="28"/>
        <v/>
      </c>
      <c r="AZ37" s="76" t="str">
        <f t="shared" si="28"/>
        <v/>
      </c>
      <c r="BA37" s="76"/>
      <c r="BB37" s="76"/>
      <c r="BC37" s="76"/>
      <c r="BD37" s="76"/>
      <c r="BE37" s="76"/>
      <c r="BF37" s="76"/>
      <c r="BG37" s="76"/>
      <c r="BH37" s="77" t="str">
        <f t="shared" si="32"/>
        <v/>
      </c>
      <c r="BI37" s="77" t="str">
        <f t="shared" si="32"/>
        <v/>
      </c>
      <c r="BJ37" s="77" t="str">
        <f t="shared" si="32"/>
        <v/>
      </c>
      <c r="BK37" s="77" t="str">
        <f t="shared" si="32"/>
        <v/>
      </c>
      <c r="BL37" s="77" t="str">
        <f t="shared" si="32"/>
        <v/>
      </c>
      <c r="BM37" s="77" t="str">
        <f t="shared" si="32"/>
        <v/>
      </c>
      <c r="BN37" s="77" t="str">
        <f t="shared" si="32"/>
        <v/>
      </c>
      <c r="BO37" s="77" t="str">
        <f t="shared" si="32"/>
        <v/>
      </c>
      <c r="BP37" s="77" t="str">
        <f t="shared" si="32"/>
        <v/>
      </c>
      <c r="BQ37" s="77" t="str">
        <f t="shared" si="32"/>
        <v/>
      </c>
      <c r="BR37" s="77" t="str">
        <f t="shared" si="32"/>
        <v/>
      </c>
      <c r="BS37" s="77" t="str">
        <f t="shared" si="32"/>
        <v/>
      </c>
      <c r="BT37" s="77" t="str">
        <f t="shared" si="32"/>
        <v/>
      </c>
      <c r="BU37" s="77" t="str">
        <f t="shared" si="32"/>
        <v/>
      </c>
      <c r="BV37" s="77" t="str">
        <f t="shared" si="32"/>
        <v/>
      </c>
      <c r="BW37" s="77" t="str">
        <f t="shared" si="31"/>
        <v/>
      </c>
      <c r="BX37" s="77" t="str">
        <f t="shared" si="30"/>
        <v/>
      </c>
      <c r="BY37" s="77" t="str">
        <f t="shared" si="30"/>
        <v/>
      </c>
      <c r="BZ37" s="77" t="str">
        <f t="shared" si="30"/>
        <v/>
      </c>
      <c r="CA37" s="77" t="str">
        <f t="shared" si="30"/>
        <v/>
      </c>
      <c r="CB37" s="78"/>
      <c r="CC37" s="79"/>
      <c r="CD37" s="79"/>
      <c r="CE37" s="79"/>
      <c r="CF37" s="76"/>
      <c r="CG37" s="76"/>
      <c r="CH37" s="79"/>
      <c r="CI37" s="80"/>
      <c r="CJ37" s="80"/>
      <c r="CK37" s="81"/>
      <c r="CL37" s="81"/>
      <c r="CM37" s="73"/>
      <c r="CN37" s="73"/>
      <c r="CO37" s="73"/>
      <c r="CP37" s="73"/>
      <c r="CQ37" s="73"/>
      <c r="CR37" s="73"/>
      <c r="CS37" s="73"/>
      <c r="CT37" s="79"/>
      <c r="CU37" s="79"/>
      <c r="CV37" s="79"/>
      <c r="CW37" s="79"/>
      <c r="CX37" s="79"/>
      <c r="CY37" s="79"/>
      <c r="CZ37" s="79"/>
    </row>
    <row r="38" spans="1:104" s="35" customFormat="1" ht="24" customHeight="1" x14ac:dyDescent="0.25">
      <c r="A38" s="65"/>
      <c r="B38" s="66"/>
      <c r="C38" s="66"/>
      <c r="D38" s="67"/>
      <c r="E38" s="67"/>
      <c r="F38" s="67"/>
      <c r="G38" s="67"/>
      <c r="H38" s="67"/>
      <c r="I38" s="67"/>
      <c r="J38" s="67"/>
      <c r="K38" s="67"/>
      <c r="L38" s="67"/>
      <c r="M38" s="67"/>
      <c r="N38" s="67"/>
      <c r="O38" s="67"/>
      <c r="P38" s="67"/>
      <c r="Q38" s="67"/>
      <c r="R38" s="67"/>
      <c r="S38" s="67"/>
      <c r="T38" s="67"/>
      <c r="U38" s="67"/>
      <c r="V38" s="67"/>
      <c r="W38" s="67"/>
      <c r="X38" s="68"/>
      <c r="Y38" s="69"/>
      <c r="Z38" s="70"/>
      <c r="AA38" s="71"/>
      <c r="AB38" s="72"/>
      <c r="AC38" s="70"/>
      <c r="AD38" s="67"/>
      <c r="AE38" s="34"/>
      <c r="AF38" s="73"/>
      <c r="AG38" s="76"/>
      <c r="AH38" s="76"/>
      <c r="AI38" s="76"/>
      <c r="AJ38" s="76"/>
      <c r="AK38" s="76"/>
      <c r="AL38" s="76"/>
      <c r="AM38" s="76"/>
      <c r="AN38" s="76"/>
      <c r="AO38" s="76"/>
      <c r="AP38" s="76"/>
      <c r="AQ38" s="76"/>
      <c r="AR38" s="76"/>
      <c r="AS38" s="76"/>
      <c r="AT38" s="76"/>
      <c r="AU38" s="76"/>
      <c r="AV38" s="76"/>
      <c r="AW38" s="76"/>
      <c r="AX38" s="76" t="str">
        <f t="shared" si="28"/>
        <v/>
      </c>
      <c r="AY38" s="76" t="str">
        <f t="shared" si="28"/>
        <v/>
      </c>
      <c r="AZ38" s="76" t="str">
        <f t="shared" si="28"/>
        <v/>
      </c>
      <c r="BA38" s="76"/>
      <c r="BB38" s="76"/>
      <c r="BC38" s="76"/>
      <c r="BD38" s="76"/>
      <c r="BE38" s="76"/>
      <c r="BF38" s="76"/>
      <c r="BG38" s="76"/>
      <c r="BH38" s="77" t="str">
        <f t="shared" si="32"/>
        <v/>
      </c>
      <c r="BI38" s="77" t="str">
        <f t="shared" si="32"/>
        <v/>
      </c>
      <c r="BJ38" s="77" t="str">
        <f t="shared" si="32"/>
        <v/>
      </c>
      <c r="BK38" s="77" t="str">
        <f t="shared" si="32"/>
        <v/>
      </c>
      <c r="BL38" s="77" t="str">
        <f t="shared" si="32"/>
        <v/>
      </c>
      <c r="BM38" s="77" t="str">
        <f t="shared" si="32"/>
        <v/>
      </c>
      <c r="BN38" s="77" t="str">
        <f t="shared" si="32"/>
        <v/>
      </c>
      <c r="BO38" s="77" t="str">
        <f t="shared" si="32"/>
        <v/>
      </c>
      <c r="BP38" s="77" t="str">
        <f t="shared" si="32"/>
        <v/>
      </c>
      <c r="BQ38" s="77" t="str">
        <f t="shared" si="32"/>
        <v/>
      </c>
      <c r="BR38" s="77" t="str">
        <f t="shared" si="32"/>
        <v/>
      </c>
      <c r="BS38" s="77" t="str">
        <f t="shared" si="32"/>
        <v/>
      </c>
      <c r="BT38" s="77" t="str">
        <f t="shared" si="32"/>
        <v/>
      </c>
      <c r="BU38" s="77" t="str">
        <f t="shared" si="32"/>
        <v/>
      </c>
      <c r="BV38" s="77" t="str">
        <f t="shared" si="32"/>
        <v/>
      </c>
      <c r="BW38" s="77" t="str">
        <f t="shared" si="31"/>
        <v/>
      </c>
      <c r="BX38" s="77" t="str">
        <f t="shared" si="30"/>
        <v/>
      </c>
      <c r="BY38" s="77" t="str">
        <f t="shared" si="30"/>
        <v/>
      </c>
      <c r="BZ38" s="77" t="str">
        <f t="shared" si="30"/>
        <v/>
      </c>
      <c r="CA38" s="77" t="str">
        <f t="shared" si="30"/>
        <v/>
      </c>
      <c r="CB38" s="78"/>
      <c r="CC38" s="79"/>
      <c r="CD38" s="79"/>
      <c r="CE38" s="79"/>
      <c r="CF38" s="76"/>
      <c r="CG38" s="76"/>
      <c r="CH38" s="79"/>
      <c r="CI38" s="80"/>
      <c r="CJ38" s="80"/>
      <c r="CK38" s="81"/>
      <c r="CL38" s="81"/>
      <c r="CM38" s="73"/>
      <c r="CN38" s="73"/>
      <c r="CO38" s="73"/>
      <c r="CP38" s="73"/>
      <c r="CQ38" s="73"/>
      <c r="CR38" s="73"/>
      <c r="CS38" s="73"/>
      <c r="CT38" s="79"/>
      <c r="CU38" s="79"/>
      <c r="CV38" s="79"/>
      <c r="CW38" s="79"/>
      <c r="CX38" s="79"/>
      <c r="CY38" s="79"/>
      <c r="CZ38" s="79"/>
    </row>
    <row r="39" spans="1:104" s="35" customFormat="1" ht="24" customHeight="1" x14ac:dyDescent="0.25">
      <c r="A39" s="65"/>
      <c r="B39" s="66"/>
      <c r="C39" s="73"/>
      <c r="D39" s="67"/>
      <c r="E39" s="67"/>
      <c r="F39" s="67"/>
      <c r="G39" s="67"/>
      <c r="H39" s="67"/>
      <c r="I39" s="67"/>
      <c r="J39" s="67"/>
      <c r="K39" s="67"/>
      <c r="L39" s="67"/>
      <c r="M39" s="67"/>
      <c r="N39" s="67"/>
      <c r="O39" s="67"/>
      <c r="P39" s="67"/>
      <c r="Q39" s="67"/>
      <c r="R39" s="67"/>
      <c r="S39" s="67"/>
      <c r="T39" s="67"/>
      <c r="U39" s="67"/>
      <c r="V39" s="67"/>
      <c r="W39" s="67"/>
      <c r="X39" s="73"/>
      <c r="Y39" s="73"/>
      <c r="Z39" s="73"/>
      <c r="AA39" s="73"/>
      <c r="AB39" s="73"/>
      <c r="AC39" s="73"/>
      <c r="AD39" s="73"/>
      <c r="AE39" s="21"/>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c r="BE39" s="73"/>
      <c r="BF39" s="73"/>
      <c r="BG39" s="73"/>
      <c r="BH39" s="73"/>
      <c r="BI39" s="73"/>
      <c r="BJ39" s="73"/>
      <c r="BK39" s="73"/>
      <c r="BL39" s="73"/>
      <c r="BM39" s="73"/>
      <c r="BN39" s="73"/>
      <c r="BO39" s="73"/>
      <c r="BP39" s="73"/>
      <c r="BQ39" s="73"/>
      <c r="BR39" s="73"/>
      <c r="BS39" s="73"/>
      <c r="BT39" s="73"/>
      <c r="BU39" s="73"/>
      <c r="BV39" s="73"/>
      <c r="BW39" s="73"/>
      <c r="BX39" s="73"/>
      <c r="BY39" s="73"/>
      <c r="BZ39" s="73"/>
      <c r="CA39" s="73"/>
      <c r="CB39" s="73"/>
      <c r="CC39" s="73"/>
      <c r="CD39" s="73"/>
      <c r="CE39" s="73"/>
      <c r="CF39" s="73"/>
      <c r="CG39" s="73"/>
      <c r="CH39" s="79"/>
      <c r="CI39" s="80"/>
      <c r="CJ39" s="80"/>
      <c r="CK39" s="81"/>
      <c r="CL39" s="81"/>
      <c r="CM39" s="73"/>
      <c r="CN39" s="73"/>
      <c r="CO39" s="73"/>
      <c r="CP39" s="73"/>
      <c r="CQ39" s="73"/>
      <c r="CR39" s="73"/>
      <c r="CS39" s="73"/>
      <c r="CT39" s="79"/>
      <c r="CU39" s="79"/>
      <c r="CV39" s="79"/>
      <c r="CW39" s="79"/>
      <c r="CX39" s="79"/>
      <c r="CY39" s="79"/>
      <c r="CZ39" s="79"/>
    </row>
    <row r="40" spans="1:104" s="35" customFormat="1" ht="24" customHeight="1" x14ac:dyDescent="0.4">
      <c r="A40" s="65"/>
      <c r="B40" s="73"/>
      <c r="C40" s="66"/>
      <c r="D40" s="67"/>
      <c r="E40" s="67"/>
      <c r="F40" s="67"/>
      <c r="G40" s="67"/>
      <c r="H40" s="67"/>
      <c r="I40" s="67"/>
      <c r="J40" s="67"/>
      <c r="K40" s="67"/>
      <c r="L40" s="67"/>
      <c r="M40" s="67"/>
      <c r="N40" s="67"/>
      <c r="O40" s="67"/>
      <c r="P40" s="67"/>
      <c r="Q40" s="67"/>
      <c r="R40" s="67"/>
      <c r="S40" s="67"/>
      <c r="T40" s="67"/>
      <c r="U40" s="67"/>
      <c r="V40" s="67"/>
      <c r="W40" s="67"/>
      <c r="X40" s="73"/>
      <c r="Y40" s="73"/>
      <c r="Z40" s="73"/>
      <c r="AA40" s="73"/>
      <c r="AB40" s="73"/>
      <c r="AC40" s="74"/>
      <c r="AD40" s="73"/>
      <c r="AE40" s="21"/>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c r="BE40" s="73"/>
      <c r="BF40" s="73"/>
      <c r="BG40" s="73"/>
      <c r="BH40" s="73"/>
      <c r="BI40" s="73"/>
      <c r="BJ40" s="73"/>
      <c r="BK40" s="73"/>
      <c r="BL40" s="73"/>
      <c r="BM40" s="73"/>
      <c r="BN40" s="73"/>
      <c r="BO40" s="73"/>
      <c r="BP40" s="73"/>
      <c r="BQ40" s="73"/>
      <c r="BR40" s="73"/>
      <c r="BS40" s="73"/>
      <c r="BT40" s="73"/>
      <c r="BU40" s="73"/>
      <c r="BV40" s="73"/>
      <c r="BW40" s="73"/>
      <c r="BX40" s="73"/>
      <c r="BY40" s="73"/>
      <c r="BZ40" s="73"/>
      <c r="CA40" s="73"/>
      <c r="CB40" s="73"/>
      <c r="CC40" s="73"/>
      <c r="CD40" s="73"/>
      <c r="CE40" s="73"/>
      <c r="CF40" s="73"/>
      <c r="CG40" s="73"/>
      <c r="CH40" s="73"/>
      <c r="CI40" s="80"/>
      <c r="CJ40" s="80"/>
      <c r="CK40" s="81"/>
      <c r="CL40" s="81"/>
      <c r="CM40" s="79"/>
      <c r="CN40" s="79"/>
      <c r="CO40" s="79"/>
      <c r="CP40" s="79"/>
      <c r="CQ40" s="79"/>
      <c r="CR40" s="79"/>
      <c r="CS40" s="79"/>
      <c r="CT40" s="79"/>
      <c r="CU40" s="79"/>
      <c r="CV40" s="79"/>
      <c r="CW40" s="79"/>
      <c r="CX40" s="79"/>
      <c r="CY40" s="79"/>
      <c r="CZ40" s="79"/>
    </row>
    <row r="41" spans="1:104" s="35" customFormat="1" ht="24" customHeight="1" x14ac:dyDescent="0.25">
      <c r="A41" s="73"/>
      <c r="B41" s="66"/>
      <c r="C41" s="73"/>
      <c r="D41" s="73"/>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21"/>
      <c r="AF41" s="21"/>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c r="BE41" s="73"/>
      <c r="BF41" s="73"/>
      <c r="BG41" s="73"/>
      <c r="BH41" s="73"/>
      <c r="BI41" s="73"/>
      <c r="BJ41" s="73"/>
      <c r="BK41" s="73"/>
      <c r="BL41" s="73"/>
      <c r="BM41" s="73"/>
      <c r="BN41" s="73"/>
      <c r="BO41" s="73"/>
      <c r="BP41" s="73"/>
      <c r="BQ41" s="73"/>
      <c r="BR41" s="73"/>
      <c r="BS41" s="73"/>
      <c r="BT41" s="73"/>
      <c r="BU41" s="73"/>
      <c r="BV41" s="73"/>
      <c r="BW41" s="73"/>
      <c r="BX41" s="73"/>
      <c r="BY41" s="73"/>
      <c r="BZ41" s="73"/>
      <c r="CA41" s="73"/>
      <c r="CB41" s="73"/>
      <c r="CC41" s="73"/>
      <c r="CD41" s="73"/>
      <c r="CE41" s="73"/>
      <c r="CF41" s="73"/>
      <c r="CG41" s="73"/>
      <c r="CH41" s="73"/>
      <c r="CI41" s="73"/>
      <c r="CJ41" s="73"/>
      <c r="CK41" s="73"/>
      <c r="CL41" s="73"/>
      <c r="CM41" s="73"/>
      <c r="CN41" s="73"/>
      <c r="CO41" s="73"/>
      <c r="CP41" s="73"/>
      <c r="CQ41" s="73"/>
      <c r="CR41" s="73"/>
      <c r="CS41" s="73"/>
      <c r="CT41" s="79"/>
      <c r="CU41" s="79"/>
      <c r="CV41" s="79"/>
      <c r="CW41" s="79"/>
      <c r="CX41" s="79"/>
      <c r="CY41" s="79"/>
      <c r="CZ41" s="79"/>
    </row>
    <row r="42" spans="1:104" s="21" customFormat="1" x14ac:dyDescent="0.25">
      <c r="B42" s="73"/>
      <c r="CH42" s="73"/>
      <c r="CI42" s="73"/>
      <c r="CJ42" s="73"/>
      <c r="CK42" s="73"/>
      <c r="CL42" s="73"/>
      <c r="CM42" s="73"/>
      <c r="CN42" s="73"/>
      <c r="CO42" s="73"/>
      <c r="CP42" s="73"/>
      <c r="CQ42" s="73"/>
      <c r="CR42" s="73"/>
      <c r="CS42" s="73"/>
      <c r="CT42" s="73"/>
      <c r="CU42" s="73"/>
      <c r="CV42" s="73"/>
      <c r="CW42" s="73"/>
      <c r="CX42" s="73"/>
      <c r="CY42" s="73"/>
      <c r="CZ42" s="73"/>
    </row>
    <row r="43" spans="1:104" s="21" customFormat="1" x14ac:dyDescent="0.25">
      <c r="CI43" s="73"/>
      <c r="CJ43" s="73"/>
      <c r="CK43" s="73"/>
      <c r="CL43" s="73"/>
      <c r="CM43" s="73"/>
      <c r="CN43" s="73"/>
      <c r="CO43" s="73"/>
      <c r="CP43" s="73"/>
      <c r="CQ43" s="73"/>
      <c r="CR43" s="73"/>
      <c r="CS43" s="73"/>
      <c r="CT43" s="73"/>
      <c r="CU43" s="73"/>
      <c r="CV43" s="73"/>
      <c r="CW43" s="73"/>
      <c r="CX43" s="73"/>
      <c r="CY43" s="73"/>
      <c r="CZ43" s="73"/>
    </row>
    <row r="44" spans="1:104" s="21" customFormat="1" x14ac:dyDescent="0.25"/>
    <row r="45" spans="1:104" s="21" customFormat="1" x14ac:dyDescent="0.25"/>
    <row r="46" spans="1:104" s="21" customFormat="1" x14ac:dyDescent="0.25"/>
    <row r="47" spans="1:104" s="21" customFormat="1" x14ac:dyDescent="0.25"/>
    <row r="48" spans="1:104" s="21" customFormat="1" x14ac:dyDescent="0.25"/>
    <row r="49" s="21" customFormat="1" x14ac:dyDescent="0.25"/>
    <row r="50" s="21" customFormat="1" x14ac:dyDescent="0.25"/>
    <row r="51" s="21" customFormat="1" x14ac:dyDescent="0.25"/>
    <row r="52" s="21" customFormat="1" x14ac:dyDescent="0.25"/>
    <row r="53" s="21" customFormat="1" x14ac:dyDescent="0.25"/>
    <row r="54" s="21" customFormat="1" x14ac:dyDescent="0.25"/>
    <row r="55" s="21" customFormat="1" x14ac:dyDescent="0.25"/>
    <row r="56" s="21" customFormat="1" x14ac:dyDescent="0.25"/>
    <row r="57" s="21" customFormat="1" x14ac:dyDescent="0.25"/>
    <row r="58" s="21" customFormat="1" x14ac:dyDescent="0.25"/>
    <row r="59" s="21" customFormat="1" x14ac:dyDescent="0.25"/>
    <row r="60" s="21" customFormat="1" x14ac:dyDescent="0.25"/>
    <row r="61" s="21" customFormat="1" x14ac:dyDescent="0.25"/>
    <row r="62" s="21" customFormat="1" x14ac:dyDescent="0.25"/>
    <row r="63" s="21" customFormat="1" x14ac:dyDescent="0.25"/>
    <row r="64" s="21" customFormat="1" x14ac:dyDescent="0.25"/>
    <row r="65" spans="1:97" s="21" customFormat="1" x14ac:dyDescent="0.25">
      <c r="AF65"/>
    </row>
    <row r="66" spans="1:97" s="21" customFormat="1" x14ac:dyDescent="0.25">
      <c r="A66"/>
      <c r="C66"/>
      <c r="D66"/>
      <c r="E66"/>
      <c r="F66"/>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row>
    <row r="67" spans="1:97" s="21" customFormat="1" x14ac:dyDescent="0.25">
      <c r="A67"/>
      <c r="B67"/>
      <c r="C67"/>
      <c r="D67"/>
      <c r="E67"/>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row>
    <row r="68" spans="1:97" s="21" customFormat="1" x14ac:dyDescent="0.25">
      <c r="A68"/>
      <c r="B68"/>
      <c r="C68"/>
      <c r="D68"/>
      <c r="E68"/>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row>
  </sheetData>
  <mergeCells count="10">
    <mergeCell ref="A3:B3"/>
    <mergeCell ref="X3:Y3"/>
    <mergeCell ref="AA3:AB3"/>
    <mergeCell ref="A1:B2"/>
    <mergeCell ref="D1:W1"/>
    <mergeCell ref="X1:Z1"/>
    <mergeCell ref="AA1:AC1"/>
    <mergeCell ref="D2:W2"/>
    <mergeCell ref="X2:Y2"/>
    <mergeCell ref="AA2:AB2"/>
  </mergeCells>
  <conditionalFormatting sqref="AC5:AC38 Z5:Z38">
    <cfRule type="expression" dxfId="2" priority="3">
      <formula>ABS(Z5)&gt;=0.05</formula>
    </cfRule>
  </conditionalFormatting>
  <conditionalFormatting sqref="AA5:AA38">
    <cfRule type="expression" dxfId="1" priority="2">
      <formula>OR(ABS($AA5+$AB5)&gt;$AA$3,ABS($AA5-$AB5)&gt;$AA$3)</formula>
    </cfRule>
  </conditionalFormatting>
  <conditionalFormatting sqref="X5:X38">
    <cfRule type="expression" dxfId="0" priority="1">
      <formula>OR(ABS($X5+$Y5)&gt;$X$3,ABS($X5-$Y5)&gt;$X$3)</formula>
    </cfRule>
  </conditionalFormatting>
  <pageMargins left="0.7" right="0.7" top="0.75" bottom="0.75" header="0.3" footer="0.3"/>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C3:I13"/>
  <sheetViews>
    <sheetView tabSelected="1" workbookViewId="0">
      <selection activeCell="D13" sqref="D13"/>
    </sheetView>
  </sheetViews>
  <sheetFormatPr baseColWidth="10" defaultRowHeight="15" x14ac:dyDescent="0.25"/>
  <cols>
    <col min="1" max="2" width="11.42578125" style="98"/>
    <col min="3" max="3" width="31.42578125" style="98" bestFit="1" customWidth="1"/>
    <col min="4" max="8" width="11.42578125" style="98"/>
    <col min="9" max="9" width="16.85546875" style="98" customWidth="1"/>
    <col min="10" max="16384" width="11.42578125" style="98"/>
  </cols>
  <sheetData>
    <row r="3" spans="3:9" ht="45" x14ac:dyDescent="0.6">
      <c r="C3" s="189" t="s">
        <v>23</v>
      </c>
      <c r="D3" s="189"/>
      <c r="E3" s="189"/>
      <c r="F3" s="189"/>
      <c r="G3" s="189"/>
      <c r="H3" s="189"/>
      <c r="I3" s="189"/>
    </row>
    <row r="5" spans="3:9" ht="34.5" x14ac:dyDescent="0.45">
      <c r="C5" s="99" t="s">
        <v>24</v>
      </c>
      <c r="D5" s="99" t="s">
        <v>31</v>
      </c>
    </row>
    <row r="8" spans="3:9" ht="20.25" x14ac:dyDescent="0.3">
      <c r="C8" s="100" t="s">
        <v>25</v>
      </c>
      <c r="D8" s="101" t="s">
        <v>83</v>
      </c>
      <c r="E8" s="102" t="s">
        <v>78</v>
      </c>
      <c r="F8" s="102"/>
      <c r="G8" s="102"/>
      <c r="H8" s="102"/>
      <c r="I8" s="103"/>
    </row>
    <row r="9" spans="3:9" ht="20.25" x14ac:dyDescent="0.3">
      <c r="C9" s="100" t="s">
        <v>26</v>
      </c>
      <c r="D9" s="190" t="s">
        <v>92</v>
      </c>
      <c r="E9" s="191"/>
      <c r="F9" s="191"/>
      <c r="G9" s="191"/>
      <c r="H9" s="191"/>
      <c r="I9" s="192"/>
    </row>
    <row r="10" spans="3:9" ht="20.25" x14ac:dyDescent="0.3">
      <c r="C10" s="100" t="s">
        <v>27</v>
      </c>
      <c r="D10" s="193" t="s">
        <v>77</v>
      </c>
      <c r="E10" s="194"/>
      <c r="F10" s="194"/>
      <c r="G10" s="194"/>
      <c r="H10" s="194"/>
      <c r="I10" s="195"/>
    </row>
    <row r="11" spans="3:9" x14ac:dyDescent="0.25">
      <c r="C11" s="104" t="s">
        <v>28</v>
      </c>
      <c r="D11" s="196"/>
      <c r="E11" s="197"/>
      <c r="F11" s="197"/>
      <c r="G11" s="197"/>
      <c r="H11" s="197"/>
      <c r="I11" s="198"/>
    </row>
    <row r="12" spans="3:9" ht="20.25" x14ac:dyDescent="0.3">
      <c r="C12" s="100" t="s">
        <v>29</v>
      </c>
      <c r="D12" s="190" t="s">
        <v>101</v>
      </c>
      <c r="E12" s="191"/>
      <c r="F12" s="191"/>
      <c r="G12" s="191"/>
      <c r="H12" s="191"/>
      <c r="I12" s="192"/>
    </row>
    <row r="13" spans="3:9" ht="20.25" x14ac:dyDescent="0.3">
      <c r="C13" s="100" t="s">
        <v>30</v>
      </c>
      <c r="D13" s="101" t="s">
        <v>90</v>
      </c>
      <c r="E13" s="102"/>
      <c r="F13" s="102"/>
      <c r="G13" s="102"/>
      <c r="H13" s="102"/>
      <c r="I13" s="103"/>
    </row>
  </sheetData>
  <mergeCells count="4">
    <mergeCell ref="C3:I3"/>
    <mergeCell ref="D9:I9"/>
    <mergeCell ref="D10:I11"/>
    <mergeCell ref="D12:I1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43"/>
  <sheetViews>
    <sheetView topLeftCell="A2" workbookViewId="0">
      <selection activeCell="G12" sqref="G12"/>
    </sheetView>
  </sheetViews>
  <sheetFormatPr baseColWidth="10" defaultRowHeight="12.75" x14ac:dyDescent="0.2"/>
  <cols>
    <col min="1" max="1" width="76.85546875" style="106" customWidth="1"/>
    <col min="2" max="2" width="20.28515625" style="106" customWidth="1"/>
    <col min="3" max="3" width="13" style="106" customWidth="1"/>
    <col min="4" max="4" width="13.28515625" style="106" customWidth="1"/>
    <col min="5" max="5" width="13.42578125" style="106" customWidth="1"/>
    <col min="6" max="6" width="13.5703125" style="106" customWidth="1"/>
    <col min="7" max="7" width="26.5703125" style="106" customWidth="1"/>
    <col min="8" max="16384" width="11.42578125" style="106"/>
  </cols>
  <sheetData>
    <row r="1" spans="1:7" ht="20.25" x14ac:dyDescent="0.3">
      <c r="A1" s="105" t="s">
        <v>32</v>
      </c>
      <c r="B1" s="105"/>
      <c r="C1" s="105"/>
      <c r="D1" s="105"/>
      <c r="E1" s="105"/>
      <c r="F1" s="105"/>
      <c r="G1" s="105"/>
    </row>
    <row r="2" spans="1:7" ht="20.25" x14ac:dyDescent="0.3">
      <c r="A2" s="148" t="s">
        <v>107</v>
      </c>
      <c r="B2" s="105"/>
      <c r="C2" s="105"/>
      <c r="D2" s="105"/>
      <c r="E2" s="105"/>
      <c r="F2" s="105"/>
      <c r="G2" s="105"/>
    </row>
    <row r="3" spans="1:7" ht="20.25" x14ac:dyDescent="0.3">
      <c r="A3" s="105" t="s">
        <v>33</v>
      </c>
      <c r="B3" s="107"/>
      <c r="C3" s="105"/>
      <c r="D3" s="105"/>
      <c r="E3" s="105"/>
      <c r="F3" s="105"/>
      <c r="G3" s="105"/>
    </row>
    <row r="4" spans="1:7" ht="15" x14ac:dyDescent="0.2">
      <c r="A4" s="108" t="s">
        <v>34</v>
      </c>
      <c r="B4" s="108"/>
      <c r="C4" s="108"/>
      <c r="D4" s="108"/>
      <c r="E4" s="108"/>
      <c r="F4" s="108"/>
      <c r="G4" s="108"/>
    </row>
    <row r="5" spans="1:7" ht="15" x14ac:dyDescent="0.2">
      <c r="A5" s="109" t="s">
        <v>72</v>
      </c>
      <c r="B5" s="110"/>
      <c r="C5" s="110"/>
      <c r="D5" s="110"/>
      <c r="E5" s="110"/>
      <c r="F5" s="110"/>
      <c r="G5" s="110"/>
    </row>
    <row r="6" spans="1:7" ht="15" x14ac:dyDescent="0.2">
      <c r="A6" s="108"/>
      <c r="B6" s="110"/>
      <c r="C6" s="110"/>
      <c r="D6" s="108"/>
      <c r="E6" s="108"/>
      <c r="F6" s="108"/>
      <c r="G6" s="108"/>
    </row>
    <row r="7" spans="1:7" ht="15" x14ac:dyDescent="0.2">
      <c r="A7" s="108" t="s">
        <v>35</v>
      </c>
      <c r="B7" s="110"/>
      <c r="C7" s="110"/>
      <c r="D7" s="110"/>
      <c r="E7" s="110"/>
      <c r="F7" s="110"/>
      <c r="G7" s="110"/>
    </row>
    <row r="8" spans="1:7" ht="15" x14ac:dyDescent="0.2">
      <c r="A8" s="109" t="s">
        <v>73</v>
      </c>
      <c r="B8" s="110"/>
      <c r="C8" s="110"/>
      <c r="D8" s="110"/>
      <c r="E8" s="110"/>
      <c r="F8" s="110"/>
      <c r="G8" s="110"/>
    </row>
    <row r="9" spans="1:7" ht="15" x14ac:dyDescent="0.2">
      <c r="A9" s="108"/>
      <c r="B9" s="110"/>
      <c r="C9" s="110"/>
      <c r="D9" s="110"/>
      <c r="E9" s="108"/>
      <c r="F9" s="108"/>
      <c r="G9" s="108"/>
    </row>
    <row r="10" spans="1:7" ht="15" x14ac:dyDescent="0.2">
      <c r="A10" s="108" t="s">
        <v>36</v>
      </c>
      <c r="B10" s="110"/>
      <c r="C10" s="110"/>
      <c r="D10" s="110"/>
      <c r="E10" s="110"/>
      <c r="F10" s="110"/>
      <c r="G10" s="110"/>
    </row>
    <row r="11" spans="1:7" ht="15" x14ac:dyDescent="0.2">
      <c r="A11" s="109" t="s">
        <v>102</v>
      </c>
      <c r="B11" s="110"/>
      <c r="C11" s="110"/>
      <c r="D11" s="110"/>
      <c r="E11" s="110"/>
      <c r="F11" s="110"/>
      <c r="G11" s="110"/>
    </row>
    <row r="12" spans="1:7" ht="15" x14ac:dyDescent="0.2">
      <c r="A12" s="108"/>
      <c r="B12" s="108"/>
      <c r="C12" s="108"/>
      <c r="D12" s="108"/>
      <c r="E12" s="108"/>
      <c r="F12" s="108"/>
      <c r="G12" s="108"/>
    </row>
    <row r="13" spans="1:7" ht="15" x14ac:dyDescent="0.2">
      <c r="A13" s="108" t="s">
        <v>37</v>
      </c>
      <c r="B13" s="108"/>
      <c r="C13" s="108"/>
      <c r="D13" s="108"/>
      <c r="E13" s="108"/>
      <c r="F13" s="108"/>
      <c r="G13" s="108"/>
    </row>
    <row r="14" spans="1:7" ht="15" x14ac:dyDescent="0.2">
      <c r="A14" s="111" t="s">
        <v>87</v>
      </c>
      <c r="B14" s="112" t="s">
        <v>38</v>
      </c>
      <c r="C14" s="112"/>
      <c r="D14" s="112"/>
      <c r="E14" s="108"/>
      <c r="F14" s="108"/>
      <c r="G14" s="108"/>
    </row>
    <row r="15" spans="1:7" ht="15" x14ac:dyDescent="0.2">
      <c r="A15" s="111"/>
      <c r="B15" s="112" t="s">
        <v>39</v>
      </c>
      <c r="C15" s="113"/>
      <c r="D15" s="114"/>
      <c r="E15" s="108"/>
      <c r="F15" s="108"/>
      <c r="G15" s="110"/>
    </row>
    <row r="16" spans="1:7" ht="15" x14ac:dyDescent="0.2">
      <c r="A16" s="111"/>
      <c r="B16" s="115" t="s">
        <v>40</v>
      </c>
      <c r="C16" s="116"/>
      <c r="D16" s="117"/>
      <c r="E16" s="108"/>
      <c r="F16" s="108"/>
      <c r="G16" s="108"/>
    </row>
    <row r="17" spans="1:7" ht="15" x14ac:dyDescent="0.2">
      <c r="A17" s="108"/>
      <c r="B17" s="108"/>
      <c r="C17" s="108"/>
      <c r="D17" s="108"/>
      <c r="E17" s="108"/>
      <c r="F17" s="108"/>
      <c r="G17" s="108"/>
    </row>
    <row r="18" spans="1:7" ht="15" x14ac:dyDescent="0.2">
      <c r="A18" s="108" t="s">
        <v>41</v>
      </c>
      <c r="B18" s="108"/>
      <c r="C18" s="108"/>
      <c r="D18" s="108"/>
      <c r="E18" s="108"/>
      <c r="F18" s="108"/>
      <c r="G18" s="108"/>
    </row>
    <row r="19" spans="1:7" ht="15" x14ac:dyDescent="0.2">
      <c r="A19" s="111"/>
      <c r="B19" s="112" t="s">
        <v>42</v>
      </c>
      <c r="C19" s="108"/>
      <c r="D19" s="108"/>
      <c r="E19" s="108"/>
      <c r="F19" s="108"/>
      <c r="G19" s="108"/>
    </row>
    <row r="20" spans="1:7" ht="15" x14ac:dyDescent="0.2">
      <c r="A20" s="111"/>
      <c r="B20" s="112" t="s">
        <v>43</v>
      </c>
      <c r="C20" s="108"/>
      <c r="D20" s="108"/>
      <c r="E20" s="108"/>
      <c r="F20" s="108"/>
      <c r="G20" s="108"/>
    </row>
    <row r="21" spans="1:7" ht="15" x14ac:dyDescent="0.2">
      <c r="A21" s="111" t="s">
        <v>87</v>
      </c>
      <c r="B21" s="112" t="s">
        <v>44</v>
      </c>
      <c r="C21" s="108"/>
      <c r="D21" s="108"/>
      <c r="E21" s="108"/>
      <c r="F21" s="108"/>
      <c r="G21" s="108"/>
    </row>
    <row r="22" spans="1:7" ht="15" x14ac:dyDescent="0.2">
      <c r="A22" s="111" t="s">
        <v>87</v>
      </c>
      <c r="B22" s="112" t="s">
        <v>45</v>
      </c>
      <c r="C22" s="108"/>
      <c r="D22" s="108"/>
      <c r="E22" s="108"/>
      <c r="F22" s="108"/>
      <c r="G22" s="108"/>
    </row>
    <row r="23" spans="1:7" ht="15" x14ac:dyDescent="0.2">
      <c r="A23" s="108"/>
      <c r="B23" s="108"/>
      <c r="C23" s="108"/>
      <c r="D23" s="108"/>
      <c r="E23" s="108"/>
      <c r="F23" s="108"/>
      <c r="G23" s="108"/>
    </row>
    <row r="24" spans="1:7" ht="15" x14ac:dyDescent="0.2">
      <c r="A24" s="108" t="s">
        <v>46</v>
      </c>
      <c r="B24" s="108"/>
      <c r="C24" s="108"/>
      <c r="D24" s="108"/>
      <c r="E24" s="108"/>
      <c r="F24" s="108"/>
      <c r="G24" s="108"/>
    </row>
    <row r="25" spans="1:7" ht="15.75" x14ac:dyDescent="0.25">
      <c r="A25" s="118" t="s">
        <v>47</v>
      </c>
      <c r="B25" s="112" t="s">
        <v>48</v>
      </c>
      <c r="C25" s="112" t="s">
        <v>49</v>
      </c>
      <c r="D25" s="112" t="s">
        <v>50</v>
      </c>
      <c r="E25" s="112" t="s">
        <v>51</v>
      </c>
      <c r="F25" s="112" t="s">
        <v>52</v>
      </c>
      <c r="G25" s="112" t="s">
        <v>53</v>
      </c>
    </row>
    <row r="26" spans="1:7" ht="15" x14ac:dyDescent="0.2">
      <c r="A26" s="112"/>
      <c r="B26" s="167" t="s">
        <v>103</v>
      </c>
      <c r="C26" s="109"/>
      <c r="D26" s="109"/>
      <c r="E26" s="109"/>
      <c r="F26" s="109"/>
      <c r="G26" s="109"/>
    </row>
    <row r="27" spans="1:7" ht="15" x14ac:dyDescent="0.2">
      <c r="A27" s="112" t="s">
        <v>54</v>
      </c>
      <c r="B27" s="111" t="s">
        <v>88</v>
      </c>
      <c r="C27" s="109"/>
      <c r="D27" s="109"/>
      <c r="E27" s="109"/>
      <c r="F27" s="109"/>
      <c r="G27" s="109"/>
    </row>
    <row r="28" spans="1:7" ht="15" x14ac:dyDescent="0.2">
      <c r="A28" s="112" t="s">
        <v>55</v>
      </c>
      <c r="B28" s="111" t="s">
        <v>86</v>
      </c>
      <c r="C28" s="109"/>
      <c r="D28" s="109"/>
      <c r="E28" s="109"/>
      <c r="F28" s="109"/>
      <c r="G28" s="109"/>
    </row>
    <row r="29" spans="1:7" ht="15" x14ac:dyDescent="0.2">
      <c r="A29" s="112" t="s">
        <v>56</v>
      </c>
      <c r="B29" s="111" t="s">
        <v>89</v>
      </c>
      <c r="C29" s="109"/>
      <c r="D29" s="109"/>
      <c r="E29" s="109"/>
      <c r="F29" s="109"/>
      <c r="G29" s="109"/>
    </row>
    <row r="30" spans="1:7" ht="15.75" x14ac:dyDescent="0.25">
      <c r="A30" s="112" t="s">
        <v>57</v>
      </c>
      <c r="B30" s="111" t="s">
        <v>74</v>
      </c>
      <c r="C30" s="109"/>
      <c r="D30" s="109"/>
      <c r="E30" s="109"/>
      <c r="F30" s="109"/>
      <c r="G30" s="109"/>
    </row>
    <row r="31" spans="1:7" ht="15.75" thickBot="1" x14ac:dyDescent="0.25">
      <c r="A31" s="119" t="s">
        <v>81</v>
      </c>
      <c r="B31" s="142" t="s">
        <v>82</v>
      </c>
      <c r="C31" s="120"/>
      <c r="D31" s="120"/>
      <c r="E31" s="120"/>
      <c r="F31" s="120"/>
      <c r="G31" s="120"/>
    </row>
    <row r="32" spans="1:7" ht="15" x14ac:dyDescent="0.2">
      <c r="A32" s="121" t="s">
        <v>58</v>
      </c>
      <c r="B32" s="143"/>
      <c r="C32" s="122"/>
      <c r="D32" s="122"/>
      <c r="E32" s="122"/>
      <c r="F32" s="122"/>
      <c r="G32" s="123"/>
    </row>
    <row r="33" spans="1:7" ht="15" x14ac:dyDescent="0.2">
      <c r="A33" s="124" t="s">
        <v>59</v>
      </c>
      <c r="B33" s="111">
        <v>3500</v>
      </c>
      <c r="C33" s="109"/>
      <c r="D33" s="109"/>
      <c r="E33" s="109"/>
      <c r="F33" s="109"/>
      <c r="G33" s="125"/>
    </row>
    <row r="34" spans="1:7" ht="15.75" x14ac:dyDescent="0.25">
      <c r="A34" s="124" t="s">
        <v>60</v>
      </c>
      <c r="B34" s="111" t="s">
        <v>76</v>
      </c>
      <c r="C34" s="109"/>
      <c r="D34" s="109"/>
      <c r="E34" s="109"/>
      <c r="F34" s="109"/>
      <c r="G34" s="125"/>
    </row>
    <row r="35" spans="1:7" ht="15.75" thickBot="1" x14ac:dyDescent="0.25">
      <c r="A35" s="126" t="s">
        <v>61</v>
      </c>
      <c r="B35" s="144" t="s">
        <v>75</v>
      </c>
      <c r="C35" s="127"/>
      <c r="D35" s="127"/>
      <c r="E35" s="127"/>
      <c r="F35" s="127"/>
      <c r="G35" s="128"/>
    </row>
    <row r="36" spans="1:7" ht="15" x14ac:dyDescent="0.2">
      <c r="A36" s="129" t="s">
        <v>62</v>
      </c>
      <c r="B36" s="145"/>
      <c r="C36" s="129"/>
      <c r="D36" s="129"/>
      <c r="E36" s="129"/>
      <c r="F36" s="129"/>
      <c r="G36" s="129"/>
    </row>
    <row r="37" spans="1:7" ht="18" x14ac:dyDescent="0.2">
      <c r="A37" s="112" t="s">
        <v>63</v>
      </c>
      <c r="B37" s="111"/>
      <c r="C37" s="109"/>
      <c r="D37" s="109"/>
      <c r="E37" s="109"/>
      <c r="F37" s="109"/>
      <c r="G37" s="109"/>
    </row>
    <row r="38" spans="1:7" ht="15" x14ac:dyDescent="0.2">
      <c r="A38" s="112" t="s">
        <v>64</v>
      </c>
      <c r="B38" s="111"/>
      <c r="C38" s="109"/>
      <c r="D38" s="109"/>
      <c r="E38" s="109"/>
      <c r="F38" s="109"/>
      <c r="G38" s="109"/>
    </row>
    <row r="39" spans="1:7" ht="15" x14ac:dyDescent="0.2">
      <c r="A39" s="112" t="s">
        <v>65</v>
      </c>
      <c r="B39" s="111"/>
      <c r="C39" s="109"/>
      <c r="D39" s="109"/>
      <c r="E39" s="109"/>
      <c r="F39" s="109"/>
      <c r="G39" s="109"/>
    </row>
    <row r="40" spans="1:7" ht="15" x14ac:dyDescent="0.2">
      <c r="A40" s="112" t="s">
        <v>66</v>
      </c>
      <c r="B40" s="146"/>
      <c r="C40" s="109"/>
      <c r="D40" s="109"/>
      <c r="E40" s="109"/>
      <c r="F40" s="109"/>
      <c r="G40" s="109"/>
    </row>
    <row r="41" spans="1:7" ht="15" x14ac:dyDescent="0.2">
      <c r="A41" s="112" t="s">
        <v>67</v>
      </c>
      <c r="B41" s="111"/>
      <c r="C41" s="109"/>
      <c r="D41" s="109"/>
      <c r="E41" s="109"/>
      <c r="F41" s="109"/>
      <c r="G41" s="109"/>
    </row>
    <row r="42" spans="1:7" ht="15" x14ac:dyDescent="0.2">
      <c r="A42" s="108"/>
      <c r="B42" s="108"/>
      <c r="C42" s="108"/>
      <c r="D42" s="108"/>
      <c r="E42" s="108"/>
      <c r="F42" s="108"/>
      <c r="G42" s="108"/>
    </row>
    <row r="43" spans="1:7" ht="15" x14ac:dyDescent="0.2">
      <c r="A43" s="199" t="s">
        <v>68</v>
      </c>
      <c r="B43" s="199"/>
      <c r="C43" s="199"/>
      <c r="D43" s="199"/>
      <c r="E43" s="199"/>
      <c r="F43" s="199"/>
      <c r="G43" s="199"/>
    </row>
  </sheetData>
  <mergeCells count="1">
    <mergeCell ref="A43:G43"/>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23"/>
  <sheetViews>
    <sheetView workbookViewId="0">
      <selection activeCell="H20" sqref="H20"/>
    </sheetView>
  </sheetViews>
  <sheetFormatPr baseColWidth="10" defaultRowHeight="15" x14ac:dyDescent="0.25"/>
  <sheetData>
    <row r="1" spans="1:8" x14ac:dyDescent="0.25">
      <c r="A1" s="24">
        <v>8.8000000000000007</v>
      </c>
      <c r="B1" s="25">
        <v>8.84</v>
      </c>
      <c r="C1" s="25">
        <v>8.69</v>
      </c>
      <c r="D1" s="25">
        <v>8.4499999999999993</v>
      </c>
      <c r="E1" s="25">
        <v>7.54</v>
      </c>
      <c r="F1" s="26">
        <v>8.3699999999999992</v>
      </c>
      <c r="G1" s="26">
        <v>6.89</v>
      </c>
      <c r="H1" s="26">
        <v>2.21</v>
      </c>
    </row>
    <row r="2" spans="1:8" x14ac:dyDescent="0.25">
      <c r="A2" s="27">
        <v>6.22</v>
      </c>
      <c r="B2" s="28">
        <v>6.09</v>
      </c>
      <c r="C2" s="28">
        <v>6.21</v>
      </c>
      <c r="D2" s="28">
        <v>6.22</v>
      </c>
      <c r="E2" s="28">
        <v>5.19</v>
      </c>
      <c r="F2" s="29">
        <v>3.11</v>
      </c>
      <c r="G2" s="29">
        <v>1.97</v>
      </c>
      <c r="H2" s="29">
        <v>1.04</v>
      </c>
    </row>
    <row r="3" spans="1:8" x14ac:dyDescent="0.25">
      <c r="A3" s="27">
        <v>4.7699999999999996</v>
      </c>
      <c r="B3" s="28">
        <v>4.74</v>
      </c>
      <c r="C3" s="28">
        <v>4.74</v>
      </c>
      <c r="D3" s="28">
        <v>4.68</v>
      </c>
      <c r="E3" s="28">
        <v>3.75</v>
      </c>
      <c r="F3" s="29">
        <v>3.09</v>
      </c>
      <c r="G3" s="29">
        <v>1.68</v>
      </c>
      <c r="H3" s="29">
        <v>1.19</v>
      </c>
    </row>
    <row r="4" spans="1:8" x14ac:dyDescent="0.25">
      <c r="A4" s="27">
        <v>14.4</v>
      </c>
      <c r="B4" s="28">
        <v>13.34</v>
      </c>
      <c r="C4" s="28">
        <v>13.93</v>
      </c>
      <c r="D4" s="28">
        <v>13.71</v>
      </c>
      <c r="E4" s="28">
        <v>12.48</v>
      </c>
      <c r="F4" s="29">
        <v>6.46</v>
      </c>
      <c r="G4" s="29">
        <v>8.3000000000000007</v>
      </c>
      <c r="H4" s="29">
        <v>3.94</v>
      </c>
    </row>
    <row r="5" spans="1:8" x14ac:dyDescent="0.25">
      <c r="A5" s="27">
        <v>4.2300000000000004</v>
      </c>
      <c r="B5" s="28">
        <v>4.2699999999999996</v>
      </c>
      <c r="C5" s="28">
        <v>4.28</v>
      </c>
      <c r="D5" s="28">
        <v>4.12</v>
      </c>
      <c r="E5" s="28">
        <v>3.13</v>
      </c>
      <c r="F5" s="29">
        <v>2.36</v>
      </c>
      <c r="G5" s="29">
        <v>1.27</v>
      </c>
      <c r="H5" s="29">
        <v>1.18</v>
      </c>
    </row>
    <row r="6" spans="1:8" x14ac:dyDescent="0.25">
      <c r="A6" s="27">
        <v>22.79</v>
      </c>
      <c r="B6" s="28">
        <v>22.73</v>
      </c>
      <c r="C6" s="28">
        <v>21.95</v>
      </c>
      <c r="D6" s="28">
        <v>20.69</v>
      </c>
      <c r="E6" s="28">
        <v>17.66</v>
      </c>
      <c r="F6" s="29">
        <v>9.31</v>
      </c>
      <c r="G6" s="29">
        <v>6.84</v>
      </c>
      <c r="H6" s="29">
        <v>2.69</v>
      </c>
    </row>
    <row r="7" spans="1:8" x14ac:dyDescent="0.25">
      <c r="A7" s="27">
        <v>5.59</v>
      </c>
      <c r="B7" s="28">
        <v>5.57</v>
      </c>
      <c r="C7" s="28">
        <v>5.47</v>
      </c>
      <c r="D7" s="28">
        <v>5.43</v>
      </c>
      <c r="E7" s="28">
        <v>5.51</v>
      </c>
      <c r="F7" s="29">
        <v>3.07</v>
      </c>
      <c r="G7" s="29">
        <v>2.4700000000000002</v>
      </c>
      <c r="H7" s="29">
        <v>1.97</v>
      </c>
    </row>
    <row r="8" spans="1:8" x14ac:dyDescent="0.25">
      <c r="A8" s="27">
        <v>9.3699999999999992</v>
      </c>
      <c r="B8" s="28">
        <v>9.3000000000000007</v>
      </c>
      <c r="C8" s="28">
        <v>9.24</v>
      </c>
      <c r="D8" s="28">
        <v>9.26</v>
      </c>
      <c r="E8" s="28">
        <v>8.8800000000000008</v>
      </c>
      <c r="F8" s="29">
        <v>5.49</v>
      </c>
      <c r="G8" s="29">
        <v>8.16</v>
      </c>
      <c r="H8" s="29">
        <v>1.81</v>
      </c>
    </row>
    <row r="9" spans="1:8" x14ac:dyDescent="0.25">
      <c r="A9" s="27">
        <v>39.590000000000003</v>
      </c>
      <c r="B9" s="28">
        <v>39.75</v>
      </c>
      <c r="C9" s="28">
        <v>38.299999999999997</v>
      </c>
      <c r="D9" s="28">
        <v>38.409999999999997</v>
      </c>
      <c r="E9" s="28">
        <v>31.12</v>
      </c>
      <c r="F9" s="29">
        <v>24.17</v>
      </c>
      <c r="G9" s="29">
        <v>22.24</v>
      </c>
      <c r="H9" s="29">
        <v>9.86</v>
      </c>
    </row>
    <row r="10" spans="1:8" x14ac:dyDescent="0.25">
      <c r="A10" s="27">
        <v>3.73</v>
      </c>
      <c r="B10" s="28">
        <v>3.82</v>
      </c>
      <c r="C10" s="28">
        <v>3.74</v>
      </c>
      <c r="D10" s="28">
        <v>3.64</v>
      </c>
      <c r="E10" s="28">
        <v>2.77</v>
      </c>
      <c r="F10" s="29">
        <v>1.63</v>
      </c>
      <c r="G10" s="29">
        <v>0.86099999999999999</v>
      </c>
      <c r="H10" s="29">
        <v>0.72599999999999998</v>
      </c>
    </row>
    <row r="11" spans="1:8" x14ac:dyDescent="0.25">
      <c r="A11" s="27">
        <v>11</v>
      </c>
      <c r="B11" s="28">
        <v>11.4</v>
      </c>
      <c r="C11" s="28">
        <v>11</v>
      </c>
      <c r="D11" s="28">
        <v>9.3000000000000007</v>
      </c>
      <c r="E11" s="28">
        <v>9.5</v>
      </c>
      <c r="F11" s="29">
        <v>6.3692900000000003</v>
      </c>
      <c r="G11" s="29">
        <v>6.0654199999999996</v>
      </c>
      <c r="H11" s="29">
        <v>2.3769</v>
      </c>
    </row>
    <row r="12" spans="1:8" x14ac:dyDescent="0.25">
      <c r="A12" s="27">
        <v>13</v>
      </c>
      <c r="B12" s="28">
        <v>12.6</v>
      </c>
      <c r="C12" s="28">
        <v>12</v>
      </c>
      <c r="D12" s="28">
        <v>12.1</v>
      </c>
      <c r="E12" s="28">
        <v>11.7</v>
      </c>
      <c r="F12" s="29">
        <v>6.71279</v>
      </c>
      <c r="G12" s="29">
        <v>7.5088400000000002</v>
      </c>
      <c r="H12" s="29">
        <v>2.9133</v>
      </c>
    </row>
    <row r="13" spans="1:8" x14ac:dyDescent="0.25">
      <c r="A13" s="27">
        <v>15</v>
      </c>
      <c r="B13" s="28">
        <v>12.6</v>
      </c>
      <c r="C13" s="28">
        <v>12.2</v>
      </c>
      <c r="D13" s="28">
        <v>12</v>
      </c>
      <c r="E13" s="28">
        <v>11.2</v>
      </c>
      <c r="F13" s="29">
        <v>7.7349399999999999</v>
      </c>
      <c r="G13" s="29">
        <v>8.1854399999999998</v>
      </c>
      <c r="H13" s="29">
        <v>3.2656200000000002</v>
      </c>
    </row>
    <row r="14" spans="1:8" x14ac:dyDescent="0.25">
      <c r="A14" s="27">
        <v>17</v>
      </c>
      <c r="B14" s="28">
        <v>17</v>
      </c>
      <c r="C14" s="28">
        <v>16.5</v>
      </c>
      <c r="D14" s="28">
        <v>15</v>
      </c>
      <c r="E14" s="28">
        <v>14.9</v>
      </c>
      <c r="F14" s="29">
        <v>9.9436400000000003</v>
      </c>
      <c r="G14" s="29">
        <v>7.40679</v>
      </c>
      <c r="H14" s="29">
        <v>4.1826800000000004</v>
      </c>
    </row>
    <row r="15" spans="1:8" x14ac:dyDescent="0.25">
      <c r="A15" s="27">
        <v>19</v>
      </c>
      <c r="B15" s="28">
        <v>18.3</v>
      </c>
      <c r="C15" s="28">
        <v>17</v>
      </c>
      <c r="D15" s="28">
        <v>16</v>
      </c>
      <c r="E15" s="28">
        <v>15.3</v>
      </c>
      <c r="F15" s="29">
        <v>9.3044200000000004</v>
      </c>
      <c r="G15" s="29">
        <v>9.5603700000000007</v>
      </c>
      <c r="H15" s="29">
        <v>4.0472999999999999</v>
      </c>
    </row>
    <row r="16" spans="1:8" x14ac:dyDescent="0.25">
      <c r="A16" s="27">
        <v>21</v>
      </c>
      <c r="B16" s="28">
        <v>20.2</v>
      </c>
      <c r="C16" s="28">
        <v>18.5</v>
      </c>
      <c r="D16" s="28">
        <v>18</v>
      </c>
      <c r="E16" s="28">
        <v>17.600000000000001</v>
      </c>
      <c r="F16" s="29">
        <v>12.467499999999999</v>
      </c>
      <c r="G16" s="29">
        <v>10.8973</v>
      </c>
      <c r="H16" s="29">
        <v>4.2975700000000003</v>
      </c>
    </row>
    <row r="17" spans="1:8" x14ac:dyDescent="0.25">
      <c r="A17" s="27">
        <v>23</v>
      </c>
      <c r="B17" s="28">
        <v>22</v>
      </c>
      <c r="C17" s="28">
        <v>22.2</v>
      </c>
      <c r="D17" s="28">
        <v>20.100000000000001</v>
      </c>
      <c r="E17" s="28">
        <v>19.3</v>
      </c>
      <c r="F17" s="29">
        <v>12.5106</v>
      </c>
      <c r="G17" s="29">
        <v>12.4727</v>
      </c>
      <c r="H17" s="29">
        <v>5.3687399999999998</v>
      </c>
    </row>
    <row r="18" spans="1:8" x14ac:dyDescent="0.25">
      <c r="A18" s="27">
        <v>25</v>
      </c>
      <c r="B18" s="28">
        <v>25.1</v>
      </c>
      <c r="C18" s="28">
        <v>24.9</v>
      </c>
      <c r="D18" s="28">
        <v>24</v>
      </c>
      <c r="E18" s="28">
        <v>19.600000000000001</v>
      </c>
      <c r="F18" s="29">
        <v>14.498100000000001</v>
      </c>
      <c r="G18" s="29">
        <v>12.769</v>
      </c>
      <c r="H18" s="29">
        <v>5.6497299999999999</v>
      </c>
    </row>
    <row r="19" spans="1:8" x14ac:dyDescent="0.25">
      <c r="A19" s="27">
        <v>27</v>
      </c>
      <c r="B19" s="28">
        <v>26</v>
      </c>
      <c r="C19" s="28">
        <v>25.8</v>
      </c>
      <c r="D19" s="28">
        <v>25.2</v>
      </c>
      <c r="E19" s="28">
        <v>22</v>
      </c>
      <c r="F19" s="29">
        <v>15.746</v>
      </c>
      <c r="G19" s="29">
        <v>14.110300000000001</v>
      </c>
      <c r="H19" s="29">
        <v>5.9363700000000001</v>
      </c>
    </row>
    <row r="20" spans="1:8" x14ac:dyDescent="0.25">
      <c r="A20" s="27">
        <v>29.4</v>
      </c>
      <c r="B20" s="28">
        <v>29</v>
      </c>
      <c r="C20" s="28">
        <v>28.5</v>
      </c>
      <c r="D20" s="28">
        <v>28</v>
      </c>
      <c r="E20" s="28">
        <v>21.8</v>
      </c>
      <c r="F20" s="29">
        <v>16.367999999999999</v>
      </c>
      <c r="G20" s="29">
        <v>14.6488</v>
      </c>
      <c r="H20" s="29">
        <v>6.49329</v>
      </c>
    </row>
    <row r="23" spans="1:8" x14ac:dyDescent="0.25">
      <c r="A23" t="s">
        <v>71</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10</vt:i4>
      </vt:variant>
    </vt:vector>
  </HeadingPairs>
  <TitlesOfParts>
    <vt:vector size="10" baseType="lpstr">
      <vt:lpstr>TSH </vt:lpstr>
      <vt:lpstr>aTPO</vt:lpstr>
      <vt:lpstr>FT3</vt:lpstr>
      <vt:lpstr>FT4 </vt:lpstr>
      <vt:lpstr>Ferritin</vt:lpstr>
      <vt:lpstr>Folat</vt:lpstr>
      <vt:lpstr>Forside  </vt:lpstr>
      <vt:lpstr>Beskrivelse av betingelser </vt:lpstr>
      <vt:lpstr>Bakgrunnsdata</vt:lpstr>
      <vt:lpstr>Konklusjon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Pål</dc:creator>
  <cp:lastModifiedBy>Anne Elisabeth Solsvik</cp:lastModifiedBy>
  <dcterms:created xsi:type="dcterms:W3CDTF">2014-08-04T07:23:45Z</dcterms:created>
  <dcterms:modified xsi:type="dcterms:W3CDTF">2022-11-28T12:51:24Z</dcterms:modified>
</cp:coreProperties>
</file>