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ldbarhetsdatabase\Utføre et holdbarhetsforsøk\"/>
    </mc:Choice>
  </mc:AlternateContent>
  <xr:revisionPtr revIDLastSave="0" documentId="8_{3E91B022-9BF9-437D-8D1E-BCA8029E33D1}" xr6:coauthVersionLast="41" xr6:coauthVersionMax="41" xr10:uidLastSave="{00000000-0000-0000-0000-000000000000}"/>
  <bookViews>
    <workbookView xWindow="57480" yWindow="-120" windowWidth="29040" windowHeight="15840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115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115" i="1" s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115" i="1" s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115" i="1" s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115" i="1" s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115" i="1" s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115" i="1" s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115" i="1" s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115" i="1" s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4" i="1" l="1"/>
  <c r="C121" i="1"/>
  <c r="C116" i="1"/>
  <c r="C117" i="1" s="1"/>
  <c r="C118" i="1"/>
  <c r="C119" i="1" s="1"/>
  <c r="C120" i="1"/>
  <c r="G121" i="1"/>
  <c r="G120" i="1"/>
  <c r="G116" i="1"/>
  <c r="G118" i="1"/>
  <c r="G114" i="1"/>
  <c r="G117" i="1"/>
  <c r="G119" i="1" s="1"/>
  <c r="E114" i="1"/>
  <c r="E120" i="1"/>
  <c r="E116" i="1"/>
  <c r="E117" i="1" s="1"/>
  <c r="E121" i="1"/>
  <c r="E118" i="1"/>
  <c r="E119" i="1" s="1"/>
  <c r="F117" i="1"/>
  <c r="F116" i="1"/>
  <c r="F120" i="1"/>
  <c r="F118" i="1"/>
  <c r="F119" i="1" s="1"/>
  <c r="F121" i="1"/>
  <c r="F114" i="1"/>
  <c r="I121" i="1"/>
  <c r="I117" i="1"/>
  <c r="I114" i="1"/>
  <c r="I116" i="1"/>
  <c r="I120" i="1"/>
  <c r="I118" i="1"/>
  <c r="I119" i="1" s="1"/>
  <c r="H116" i="1"/>
  <c r="H117" i="1" s="1"/>
  <c r="H119" i="1" s="1"/>
  <c r="H120" i="1"/>
  <c r="H121" i="1"/>
  <c r="H114" i="1"/>
  <c r="H118" i="1"/>
  <c r="B121" i="1"/>
  <c r="B120" i="1"/>
  <c r="B117" i="1"/>
  <c r="B116" i="1"/>
  <c r="B118" i="1"/>
  <c r="B119" i="1" s="1"/>
  <c r="B114" i="1"/>
  <c r="D114" i="1"/>
  <c r="D118" i="1"/>
  <c r="D117" i="1"/>
  <c r="D119" i="1" s="1"/>
  <c r="D121" i="1"/>
  <c r="D116" i="1"/>
  <c r="D120" i="1"/>
  <c r="J119" i="1"/>
  <c r="J121" i="1"/>
  <c r="J118" i="1"/>
  <c r="J114" i="1"/>
  <c r="J116" i="1"/>
  <c r="J120" i="1"/>
  <c r="J117" i="1"/>
</calcChain>
</file>

<file path=xl/sharedStrings.xml><?xml version="1.0" encoding="utf-8"?>
<sst xmlns="http://schemas.openxmlformats.org/spreadsheetml/2006/main" count="94" uniqueCount="84">
  <si>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</si>
  <si>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</si>
  <si>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</si>
  <si>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</si>
  <si>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</si>
  <si>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</si>
  <si>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</si>
  <si>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</si>
  <si>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</si>
  <si>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</si>
  <si>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</si>
  <si>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</si>
  <si>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</si>
  <si>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</si>
  <si>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</si>
  <si>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</si>
  <si>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</si>
  <si>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</si>
  <si>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</si>
  <si>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</si>
  <si>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</si>
  <si>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</si>
  <si>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</si>
  <si>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</si>
  <si>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</si>
  <si>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</si>
  <si>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</si>
  <si>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</si>
  <si>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</si>
  <si>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</si>
  <si>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</si>
  <si>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S-CK i kjøleskap (Cobas 6000, 2013)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</si>
  <si>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</si>
  <si>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</si>
  <si>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</si>
  <si>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</si>
  <si>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</si>
  <si>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</si>
  <si>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</si>
  <si>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</si>
  <si>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</si>
  <si>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</si>
  <si>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</si>
  <si>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</si>
  <si>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</si>
  <si>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</si>
  <si>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</si>
  <si>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</si>
  <si>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</si>
  <si>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</si>
  <si>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</si>
  <si>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</si>
  <si>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</si>
  <si>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</si>
  <si>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</si>
  <si>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</si>
  <si>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>f.eks. S- CK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</si>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</sst>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4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78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79</c:v>
                </c:pt>
                <c:pt idx="5">
                  <c:v>80</c:v>
                </c:pt>
                <c:pt idx="6">
                  <c:v>78</c:v>
                </c:pt>
                <c:pt idx="7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177</c:v>
                </c:pt>
                <c:pt idx="1">
                  <c:v>180</c:v>
                </c:pt>
                <c:pt idx="2">
                  <c:v>176</c:v>
                </c:pt>
                <c:pt idx="3">
                  <c:v>179</c:v>
                </c:pt>
                <c:pt idx="4">
                  <c:v>179</c:v>
                </c:pt>
                <c:pt idx="5">
                  <c:v>180</c:v>
                </c:pt>
                <c:pt idx="6">
                  <c:v>180</c:v>
                </c:pt>
                <c:pt idx="7">
                  <c:v>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55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79</c:v>
                </c:pt>
                <c:pt idx="1">
                  <c:v>79</c:v>
                </c:pt>
                <c:pt idx="2">
                  <c:v>80</c:v>
                </c:pt>
                <c:pt idx="3">
                  <c:v>79</c:v>
                </c:pt>
                <c:pt idx="4">
                  <c:v>81</c:v>
                </c:pt>
                <c:pt idx="5">
                  <c:v>80</c:v>
                </c:pt>
                <c:pt idx="6">
                  <c:v>79</c:v>
                </c:pt>
                <c:pt idx="7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50</c:v>
                </c:pt>
                <c:pt idx="5">
                  <c:v>52</c:v>
                </c:pt>
                <c:pt idx="6">
                  <c:v>52</c:v>
                </c:pt>
                <c:pt idx="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78</c:v>
                </c:pt>
                <c:pt idx="1">
                  <c:v>79</c:v>
                </c:pt>
                <c:pt idx="2">
                  <c:v>77</c:v>
                </c:pt>
                <c:pt idx="3">
                  <c:v>76</c:v>
                </c:pt>
                <c:pt idx="4">
                  <c:v>79</c:v>
                </c:pt>
                <c:pt idx="5">
                  <c:v>78</c:v>
                </c:pt>
                <c:pt idx="6">
                  <c:v>78</c:v>
                </c:pt>
                <c:pt idx="7">
                  <c:v>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97</c:v>
                </c:pt>
                <c:pt idx="1">
                  <c:v>98</c:v>
                </c:pt>
                <c:pt idx="2">
                  <c:v>100</c:v>
                </c:pt>
                <c:pt idx="3">
                  <c:v>99</c:v>
                </c:pt>
                <c:pt idx="4">
                  <c:v>100</c:v>
                </c:pt>
                <c:pt idx="5">
                  <c:v>100</c:v>
                </c:pt>
                <c:pt idx="6">
                  <c:v>99</c:v>
                </c:pt>
                <c:pt idx="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46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101</c:v>
                </c:pt>
                <c:pt idx="1">
                  <c:v>103</c:v>
                </c:pt>
                <c:pt idx="2">
                  <c:v>101</c:v>
                </c:pt>
                <c:pt idx="3">
                  <c:v>102</c:v>
                </c:pt>
                <c:pt idx="4">
                  <c:v>100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40</c:v>
                </c:pt>
                <c:pt idx="4">
                  <c:v>40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3054</c:v>
                </c:pt>
                <c:pt idx="1">
                  <c:v>3060</c:v>
                </c:pt>
                <c:pt idx="2">
                  <c:v>3045</c:v>
                </c:pt>
                <c:pt idx="3">
                  <c:v>3054</c:v>
                </c:pt>
                <c:pt idx="4">
                  <c:v>3016</c:v>
                </c:pt>
                <c:pt idx="5">
                  <c:v>3071</c:v>
                </c:pt>
                <c:pt idx="6">
                  <c:v>3063</c:v>
                </c:pt>
                <c:pt idx="7">
                  <c:v>3047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121</c:v>
                </c:pt>
                <c:pt idx="1">
                  <c:v>120</c:v>
                </c:pt>
                <c:pt idx="2">
                  <c:v>120</c:v>
                </c:pt>
                <c:pt idx="3">
                  <c:v>122</c:v>
                </c:pt>
                <c:pt idx="4">
                  <c:v>121</c:v>
                </c:pt>
                <c:pt idx="5">
                  <c:v>121</c:v>
                </c:pt>
                <c:pt idx="6">
                  <c:v>119</c:v>
                </c:pt>
                <c:pt idx="7">
                  <c:v>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200</c:v>
                </c:pt>
                <c:pt idx="1">
                  <c:v>202</c:v>
                </c:pt>
                <c:pt idx="2">
                  <c:v>202</c:v>
                </c:pt>
                <c:pt idx="3">
                  <c:v>199</c:v>
                </c:pt>
                <c:pt idx="4">
                  <c:v>200</c:v>
                </c:pt>
                <c:pt idx="5">
                  <c:v>198</c:v>
                </c:pt>
                <c:pt idx="6">
                  <c:v>201</c:v>
                </c:pt>
                <c:pt idx="7">
                  <c:v>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73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73</c:v>
                </c:pt>
                <c:pt idx="5">
                  <c:v>73</c:v>
                </c:pt>
                <c:pt idx="6">
                  <c:v>74</c:v>
                </c:pt>
                <c:pt idx="7">
                  <c:v>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118</c:v>
                </c:pt>
                <c:pt idx="1">
                  <c:v>120</c:v>
                </c:pt>
                <c:pt idx="2">
                  <c:v>119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119</c:v>
                </c:pt>
                <c:pt idx="7">
                  <c:v>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102.56410256410255</c:v>
                </c:pt>
                <c:pt idx="2">
                  <c:v>102.56410256410255</c:v>
                </c:pt>
                <c:pt idx="3">
                  <c:v>102.56410256410255</c:v>
                </c:pt>
                <c:pt idx="4">
                  <c:v>101.28205128205127</c:v>
                </c:pt>
                <c:pt idx="5">
                  <c:v>102.56410256410255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101.69491525423729</c:v>
                </c:pt>
                <c:pt idx="2">
                  <c:v>99.435028248587571</c:v>
                </c:pt>
                <c:pt idx="3">
                  <c:v>101.12994350282484</c:v>
                </c:pt>
                <c:pt idx="4">
                  <c:v>101.12994350282484</c:v>
                </c:pt>
                <c:pt idx="5">
                  <c:v>101.69491525423729</c:v>
                </c:pt>
                <c:pt idx="6">
                  <c:v>101.69491525423729</c:v>
                </c:pt>
                <c:pt idx="7">
                  <c:v>98.870056497175142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98.181818181818187</c:v>
                </c:pt>
                <c:pt idx="3">
                  <c:v>98.181818181818187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103.63636363636364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101.26582278481013</c:v>
                </c:pt>
                <c:pt idx="3">
                  <c:v>100</c:v>
                </c:pt>
                <c:pt idx="4">
                  <c:v>102.53164556962024</c:v>
                </c:pt>
                <c:pt idx="5">
                  <c:v>101.26582278481013</c:v>
                </c:pt>
                <c:pt idx="6">
                  <c:v>100</c:v>
                </c:pt>
                <c:pt idx="7">
                  <c:v>101.26582278481013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102</c:v>
                </c:pt>
                <c:pt idx="2">
                  <c:v>104</c:v>
                </c:pt>
                <c:pt idx="3">
                  <c:v>102</c:v>
                </c:pt>
                <c:pt idx="4">
                  <c:v>100</c:v>
                </c:pt>
                <c:pt idx="5">
                  <c:v>104</c:v>
                </c:pt>
                <c:pt idx="6">
                  <c:v>104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101.28205128205127</c:v>
                </c:pt>
                <c:pt idx="2">
                  <c:v>98.71794871794873</c:v>
                </c:pt>
                <c:pt idx="3">
                  <c:v>97.435897435897431</c:v>
                </c:pt>
                <c:pt idx="4">
                  <c:v>101.28205128205127</c:v>
                </c:pt>
                <c:pt idx="5">
                  <c:v>100</c:v>
                </c:pt>
                <c:pt idx="6">
                  <c:v>100</c:v>
                </c:pt>
                <c:pt idx="7">
                  <c:v>101.28205128205127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101.03092783505154</c:v>
                </c:pt>
                <c:pt idx="2">
                  <c:v>103.09278350515463</c:v>
                </c:pt>
                <c:pt idx="3">
                  <c:v>102.06185567010309</c:v>
                </c:pt>
                <c:pt idx="4">
                  <c:v>103.09278350515463</c:v>
                </c:pt>
                <c:pt idx="5">
                  <c:v>103.09278350515463</c:v>
                </c:pt>
                <c:pt idx="6">
                  <c:v>102.06185567010309</c:v>
                </c:pt>
                <c:pt idx="7">
                  <c:v>103.09278350515463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102.17391304347827</c:v>
                </c:pt>
                <c:pt idx="3">
                  <c:v>104.34782608695652</c:v>
                </c:pt>
                <c:pt idx="4">
                  <c:v>102.17391304347827</c:v>
                </c:pt>
                <c:pt idx="5">
                  <c:v>102.17391304347827</c:v>
                </c:pt>
                <c:pt idx="6">
                  <c:v>102.17391304347827</c:v>
                </c:pt>
                <c:pt idx="7">
                  <c:v>104.34782608695652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101.98019801980197</c:v>
                </c:pt>
                <c:pt idx="2">
                  <c:v>100</c:v>
                </c:pt>
                <c:pt idx="3">
                  <c:v>100.99009900990099</c:v>
                </c:pt>
                <c:pt idx="4">
                  <c:v>99.009900990099013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102.56410256410255</c:v>
                </c:pt>
                <c:pt idx="2">
                  <c:v>105.12820512820514</c:v>
                </c:pt>
                <c:pt idx="3">
                  <c:v>102.56410256410255</c:v>
                </c:pt>
                <c:pt idx="4">
                  <c:v>102.56410256410255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100.19646365422396</c:v>
                </c:pt>
                <c:pt idx="2">
                  <c:v>99.70530451866405</c:v>
                </c:pt>
                <c:pt idx="3">
                  <c:v>100</c:v>
                </c:pt>
                <c:pt idx="4">
                  <c:v>98.755730189914871</c:v>
                </c:pt>
                <c:pt idx="5">
                  <c:v>100.55664702030126</c:v>
                </c:pt>
                <c:pt idx="6">
                  <c:v>100.29469548133596</c:v>
                </c:pt>
                <c:pt idx="7">
                  <c:v>99.770792403405366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99.173553719008268</c:v>
                </c:pt>
                <c:pt idx="2">
                  <c:v>99.173553719008268</c:v>
                </c:pt>
                <c:pt idx="3">
                  <c:v>100.82644628099173</c:v>
                </c:pt>
                <c:pt idx="4">
                  <c:v>100</c:v>
                </c:pt>
                <c:pt idx="5">
                  <c:v>100</c:v>
                </c:pt>
                <c:pt idx="6">
                  <c:v>98.347107438016536</c:v>
                </c:pt>
                <c:pt idx="7">
                  <c:v>98.347107438016536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101</c:v>
                </c:pt>
                <c:pt idx="2">
                  <c:v>101</c:v>
                </c:pt>
                <c:pt idx="3">
                  <c:v>99.5</c:v>
                </c:pt>
                <c:pt idx="4">
                  <c:v>100</c:v>
                </c:pt>
                <c:pt idx="5">
                  <c:v>99</c:v>
                </c:pt>
                <c:pt idx="6">
                  <c:v>100.49999999999999</c:v>
                </c:pt>
                <c:pt idx="7">
                  <c:v>101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101.36986301369863</c:v>
                </c:pt>
                <c:pt idx="2">
                  <c:v>101.36986301369863</c:v>
                </c:pt>
                <c:pt idx="3">
                  <c:v>101.36986301369863</c:v>
                </c:pt>
                <c:pt idx="4">
                  <c:v>100</c:v>
                </c:pt>
                <c:pt idx="5">
                  <c:v>100</c:v>
                </c:pt>
                <c:pt idx="6">
                  <c:v>101.36986301369863</c:v>
                </c:pt>
                <c:pt idx="7">
                  <c:v>101.36986301369863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101.69491525423729</c:v>
                </c:pt>
                <c:pt idx="2">
                  <c:v>100.84745762711864</c:v>
                </c:pt>
                <c:pt idx="3">
                  <c:v>101.69491525423729</c:v>
                </c:pt>
                <c:pt idx="4">
                  <c:v>101.69491525423729</c:v>
                </c:pt>
                <c:pt idx="5">
                  <c:v>101.69491525423729</c:v>
                </c:pt>
                <c:pt idx="6">
                  <c:v>100.84745762711864</c:v>
                </c:pt>
                <c:pt idx="7">
                  <c:v>100.84745762711864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0.46849538475041097</c:v>
                  </c:pt>
                  <c:pt idx="2">
                    <c:v>0.90876845824481167</c:v>
                  </c:pt>
                  <c:pt idx="3">
                    <c:v>0.80422477536736148</c:v>
                  </c:pt>
                  <c:pt idx="4">
                    <c:v>0.60843486987371365</c:v>
                  </c:pt>
                  <c:pt idx="5">
                    <c:v>0.64731479353825372</c:v>
                  </c:pt>
                  <c:pt idx="6">
                    <c:v>0.60790630481221841</c:v>
                  </c:pt>
                  <c:pt idx="7">
                    <c:v>0.7671847330690913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0.46849538475041097</c:v>
                  </c:pt>
                  <c:pt idx="2">
                    <c:v>0.90876845824481167</c:v>
                  </c:pt>
                  <c:pt idx="3">
                    <c:v>0.80422477536736148</c:v>
                  </c:pt>
                  <c:pt idx="4">
                    <c:v>0.60843486987371365</c:v>
                  </c:pt>
                  <c:pt idx="5">
                    <c:v>0.64731479353825372</c:v>
                  </c:pt>
                  <c:pt idx="6">
                    <c:v>0.60790630481221841</c:v>
                  </c:pt>
                  <c:pt idx="7">
                    <c:v>0.7671847330690913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101.10340621070101</c:v>
                </c:pt>
                <c:pt idx="2">
                  <c:v>101.11038673683966</c:v>
                </c:pt>
                <c:pt idx="3">
                  <c:v>100.97779130430894</c:v>
                </c:pt>
                <c:pt idx="4">
                  <c:v>100.90113581223562</c:v>
                </c:pt>
                <c:pt idx="5">
                  <c:v>101.06953996175476</c:v>
                </c:pt>
                <c:pt idx="6">
                  <c:v>100.75265383519924</c:v>
                </c:pt>
                <c:pt idx="7">
                  <c:v>100.92200828498338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94.2</c:v>
                </c:pt>
                <c:pt idx="1">
                  <c:v>94.2</c:v>
                </c:pt>
                <c:pt idx="2">
                  <c:v>94.2</c:v>
                </c:pt>
                <c:pt idx="3">
                  <c:v>94.2</c:v>
                </c:pt>
                <c:pt idx="4">
                  <c:v>94.2</c:v>
                </c:pt>
                <c:pt idx="5">
                  <c:v>94.2</c:v>
                </c:pt>
                <c:pt idx="6">
                  <c:v>94.2</c:v>
                </c:pt>
                <c:pt idx="7">
                  <c:v>94.2</c:v>
                </c:pt>
                <c:pt idx="8">
                  <c:v>94.2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105.8</c:v>
                </c:pt>
                <c:pt idx="1">
                  <c:v>105.8</c:v>
                </c:pt>
                <c:pt idx="2">
                  <c:v>105.8</c:v>
                </c:pt>
                <c:pt idx="3">
                  <c:v>105.8</c:v>
                </c:pt>
                <c:pt idx="4">
                  <c:v>105.8</c:v>
                </c:pt>
                <c:pt idx="5">
                  <c:v>105.8</c:v>
                </c:pt>
                <c:pt idx="6">
                  <c:v>105.8</c:v>
                </c:pt>
                <c:pt idx="7">
                  <c:v>105.8</c:v>
                </c:pt>
                <c:pt idx="8">
                  <c:v>105.8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84.8</c:v>
                </c:pt>
                <c:pt idx="1">
                  <c:v>84.8</c:v>
                </c:pt>
                <c:pt idx="2">
                  <c:v>84.8</c:v>
                </c:pt>
                <c:pt idx="3">
                  <c:v>84.8</c:v>
                </c:pt>
                <c:pt idx="4">
                  <c:v>84.8</c:v>
                </c:pt>
                <c:pt idx="5">
                  <c:v>84.8</c:v>
                </c:pt>
                <c:pt idx="6">
                  <c:v>84.8</c:v>
                </c:pt>
                <c:pt idx="7">
                  <c:v>84.8</c:v>
                </c:pt>
                <c:pt idx="8">
                  <c:v>84.8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115.2</c:v>
                </c:pt>
                <c:pt idx="1">
                  <c:v>115.2</c:v>
                </c:pt>
                <c:pt idx="2">
                  <c:v>115.2</c:v>
                </c:pt>
                <c:pt idx="3">
                  <c:v>115.2</c:v>
                </c:pt>
                <c:pt idx="4">
                  <c:v>115.2</c:v>
                </c:pt>
                <c:pt idx="5">
                  <c:v>115.2</c:v>
                </c:pt>
                <c:pt idx="6">
                  <c:v>115.2</c:v>
                </c:pt>
                <c:pt idx="7">
                  <c:v>115.2</c:v>
                </c:pt>
                <c:pt idx="8">
                  <c:v>115.2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6" sqref="D6"/>
    </sheetView>
  </sheetViews>
  <sheetFormatPr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11" t="s">
        <v>46</v>
      </c>
      <c r="D3" s="111"/>
      <c r="E3" s="111"/>
      <c r="F3" s="111"/>
      <c r="G3" s="111"/>
      <c r="H3" s="111"/>
      <c r="I3" s="111"/>
    </row>
    <row r="5" spans="3:9" ht="34.5" x14ac:dyDescent="0.45">
      <c r="C5" s="68" t="s">
        <v>47</v>
      </c>
      <c r="D5" s="68" t="s">
        <v>54</v>
      </c>
    </row>
    <row r="8" spans="3:9" ht="25.5" customHeight="1" x14ac:dyDescent="0.3">
      <c r="C8" s="69" t="s">
        <v>48</v>
      </c>
      <c r="D8" s="70"/>
      <c r="E8" s="71"/>
      <c r="F8" s="71"/>
      <c r="G8" s="71"/>
      <c r="H8" s="71"/>
      <c r="I8" s="72"/>
    </row>
    <row r="9" spans="3:9" ht="26.25" customHeight="1" x14ac:dyDescent="0.3">
      <c r="C9" s="69" t="s">
        <v>49</v>
      </c>
      <c r="D9" s="112"/>
      <c r="E9" s="113"/>
      <c r="F9" s="113"/>
      <c r="G9" s="113"/>
      <c r="H9" s="113"/>
      <c r="I9" s="114"/>
    </row>
    <row r="10" spans="3:9" ht="20.25" x14ac:dyDescent="0.3">
      <c r="C10" s="69" t="s">
        <v>50</v>
      </c>
      <c r="D10" s="115"/>
      <c r="E10" s="116"/>
      <c r="F10" s="116"/>
      <c r="G10" s="116"/>
      <c r="H10" s="116"/>
      <c r="I10" s="117"/>
    </row>
    <row r="11" spans="3:9" x14ac:dyDescent="0.2">
      <c r="C11" s="73" t="s">
        <v>51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9" t="s">
        <v>52</v>
      </c>
      <c r="D12" s="112"/>
      <c r="E12" s="113"/>
      <c r="F12" s="113"/>
      <c r="G12" s="113"/>
      <c r="H12" s="113"/>
      <c r="I12" s="114"/>
    </row>
    <row r="13" spans="3:9" ht="24.75" customHeight="1" x14ac:dyDescent="0.3">
      <c r="C13" s="69" t="s">
        <v>53</v>
      </c>
      <c r="D13" s="112"/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workbookViewId="0">
      <selection activeCell="J18" sqref="J18"/>
    </sheetView>
  </sheetViews>
  <sheetFormatPr defaultColWidth="11.42578125" defaultRowHeight="12.75" x14ac:dyDescent="0.2"/>
  <cols>
    <col min="1" max="1" width="57.42578125" style="75" customWidth="1"/>
    <col min="2" max="2" width="20.28515625" style="75" customWidth="1"/>
    <col min="3" max="3" width="13" style="75" customWidth="1"/>
    <col min="4" max="4" width="13.28515625" style="75" customWidth="1"/>
    <col min="5" max="5" width="13.42578125" style="75" customWidth="1"/>
    <col min="6" max="6" width="13.5703125" style="75" customWidth="1"/>
    <col min="7" max="7" width="13.7109375" style="75" bestFit="1" customWidth="1"/>
    <col min="8" max="16384" width="11.42578125" style="75"/>
  </cols>
  <sheetData>
    <row r="1" spans="1:7" ht="20.25" x14ac:dyDescent="0.3">
      <c r="A1" s="74" t="s">
        <v>44</v>
      </c>
      <c r="B1" s="74"/>
      <c r="C1" s="74"/>
      <c r="D1" s="74"/>
      <c r="E1" s="74"/>
      <c r="F1" s="74"/>
      <c r="G1" s="74"/>
    </row>
    <row r="2" spans="1:7" ht="20.25" x14ac:dyDescent="0.3">
      <c r="A2" s="76"/>
      <c r="B2" s="74"/>
      <c r="C2" s="74"/>
      <c r="D2" s="74"/>
      <c r="E2" s="74"/>
      <c r="F2" s="74"/>
      <c r="G2" s="74"/>
    </row>
    <row r="3" spans="1:7" ht="20.25" x14ac:dyDescent="0.3">
      <c r="A3" s="74" t="s">
        <v>55</v>
      </c>
      <c r="B3" s="77" t="s">
        <v>56</v>
      </c>
      <c r="C3" s="74"/>
      <c r="D3" s="74"/>
      <c r="E3" s="74"/>
      <c r="F3" s="74"/>
      <c r="G3" s="74"/>
    </row>
    <row r="4" spans="1:7" ht="15" x14ac:dyDescent="0.2">
      <c r="A4" s="78" t="s">
        <v>42</v>
      </c>
      <c r="B4" s="78"/>
      <c r="C4" s="78"/>
      <c r="D4" s="78"/>
      <c r="E4" s="78"/>
      <c r="F4" s="78"/>
      <c r="G4" s="78"/>
    </row>
    <row r="5" spans="1:7" ht="15" x14ac:dyDescent="0.2">
      <c r="A5" s="79"/>
      <c r="B5" s="80"/>
      <c r="C5" s="80"/>
      <c r="D5" s="80"/>
      <c r="E5" s="80"/>
      <c r="F5" s="80"/>
      <c r="G5" s="80"/>
    </row>
    <row r="6" spans="1:7" ht="15" x14ac:dyDescent="0.2">
      <c r="A6" s="78"/>
      <c r="B6" s="80"/>
      <c r="C6" s="80"/>
      <c r="D6" s="78"/>
      <c r="E6" s="78"/>
      <c r="F6" s="78"/>
      <c r="G6" s="78"/>
    </row>
    <row r="7" spans="1:7" ht="15" x14ac:dyDescent="0.2">
      <c r="A7" s="78" t="s">
        <v>43</v>
      </c>
      <c r="B7" s="80"/>
      <c r="C7" s="80"/>
      <c r="D7" s="80"/>
      <c r="E7" s="80"/>
      <c r="F7" s="80"/>
      <c r="G7" s="80"/>
    </row>
    <row r="8" spans="1:7" ht="15" x14ac:dyDescent="0.2">
      <c r="A8" s="79"/>
      <c r="B8" s="80"/>
      <c r="C8" s="80"/>
      <c r="D8" s="80"/>
      <c r="E8" s="80"/>
      <c r="F8" s="80"/>
      <c r="G8" s="80"/>
    </row>
    <row r="9" spans="1:7" ht="15" x14ac:dyDescent="0.2">
      <c r="A9" s="78"/>
      <c r="B9" s="80"/>
      <c r="C9" s="80"/>
      <c r="D9" s="80"/>
      <c r="E9" s="78"/>
      <c r="F9" s="78"/>
      <c r="G9" s="78"/>
    </row>
    <row r="10" spans="1:7" ht="15" x14ac:dyDescent="0.2">
      <c r="A10" s="78" t="s">
        <v>45</v>
      </c>
      <c r="B10" s="80"/>
      <c r="C10" s="80"/>
      <c r="D10" s="80"/>
      <c r="E10" s="80"/>
      <c r="F10" s="80"/>
      <c r="G10" s="80"/>
    </row>
    <row r="11" spans="1:7" ht="15" x14ac:dyDescent="0.2">
      <c r="A11" s="79"/>
      <c r="B11" s="80"/>
      <c r="C11" s="80"/>
      <c r="D11" s="80"/>
      <c r="E11" s="80"/>
      <c r="F11" s="80"/>
      <c r="G11" s="80"/>
    </row>
    <row r="12" spans="1:7" ht="15" x14ac:dyDescent="0.2">
      <c r="A12" s="78"/>
      <c r="B12" s="78"/>
      <c r="C12" s="78"/>
      <c r="D12" s="78"/>
      <c r="E12" s="78"/>
      <c r="F12" s="78"/>
      <c r="G12" s="78"/>
    </row>
    <row r="13" spans="1:7" ht="15" x14ac:dyDescent="0.2">
      <c r="A13" s="78" t="s">
        <v>36</v>
      </c>
      <c r="B13" s="78"/>
      <c r="C13" s="78"/>
      <c r="D13" s="78"/>
      <c r="E13" s="78"/>
      <c r="F13" s="78"/>
      <c r="G13" s="78"/>
    </row>
    <row r="14" spans="1:7" ht="15" x14ac:dyDescent="0.2">
      <c r="A14" s="81"/>
      <c r="B14" s="82" t="s">
        <v>33</v>
      </c>
      <c r="C14" s="82"/>
      <c r="D14" s="82"/>
      <c r="E14" s="78"/>
      <c r="F14" s="78"/>
      <c r="G14" s="78"/>
    </row>
    <row r="15" spans="1:7" ht="15" x14ac:dyDescent="0.2">
      <c r="A15" s="81"/>
      <c r="B15" s="82" t="s">
        <v>35</v>
      </c>
      <c r="C15" s="83"/>
      <c r="D15" s="84"/>
      <c r="E15" s="78"/>
      <c r="F15" s="78"/>
      <c r="G15" s="80"/>
    </row>
    <row r="16" spans="1:7" ht="15" x14ac:dyDescent="0.2">
      <c r="A16" s="81"/>
      <c r="B16" s="85" t="s">
        <v>34</v>
      </c>
      <c r="C16" s="86"/>
      <c r="D16" s="87"/>
      <c r="E16" s="78"/>
      <c r="F16" s="78"/>
      <c r="G16" s="78"/>
    </row>
    <row r="17" spans="1:7" ht="15" x14ac:dyDescent="0.2">
      <c r="A17" s="78"/>
      <c r="B17" s="78"/>
      <c r="C17" s="78"/>
      <c r="D17" s="78"/>
      <c r="E17" s="78"/>
      <c r="F17" s="78"/>
      <c r="G17" s="78"/>
    </row>
    <row r="18" spans="1:7" ht="15" x14ac:dyDescent="0.2">
      <c r="A18" s="78" t="s">
        <v>38</v>
      </c>
      <c r="B18" s="78"/>
      <c r="C18" s="78"/>
      <c r="D18" s="78"/>
      <c r="E18" s="78"/>
      <c r="F18" s="78"/>
      <c r="G18" s="78"/>
    </row>
    <row r="19" spans="1:7" ht="15" x14ac:dyDescent="0.2">
      <c r="A19" s="81"/>
      <c r="B19" s="82" t="s">
        <v>37</v>
      </c>
      <c r="C19" s="78"/>
      <c r="D19" s="78"/>
      <c r="E19" s="78"/>
      <c r="F19" s="78"/>
      <c r="G19" s="78"/>
    </row>
    <row r="20" spans="1:7" ht="15" x14ac:dyDescent="0.2">
      <c r="A20" s="81"/>
      <c r="B20" s="82" t="s">
        <v>40</v>
      </c>
      <c r="C20" s="78"/>
      <c r="D20" s="78"/>
      <c r="E20" s="78"/>
      <c r="F20" s="78"/>
      <c r="G20" s="78"/>
    </row>
    <row r="21" spans="1:7" ht="15" x14ac:dyDescent="0.2">
      <c r="A21" s="81"/>
      <c r="B21" s="82" t="s">
        <v>39</v>
      </c>
      <c r="C21" s="78"/>
      <c r="D21" s="78"/>
      <c r="E21" s="78"/>
      <c r="F21" s="78"/>
      <c r="G21" s="78"/>
    </row>
    <row r="22" spans="1:7" ht="15" x14ac:dyDescent="0.2">
      <c r="A22" s="81"/>
      <c r="B22" s="82" t="s">
        <v>41</v>
      </c>
      <c r="C22" s="78"/>
      <c r="D22" s="78"/>
      <c r="E22" s="78"/>
      <c r="F22" s="78"/>
      <c r="G22" s="78"/>
    </row>
    <row r="23" spans="1:7" ht="15" x14ac:dyDescent="0.2">
      <c r="A23" s="78"/>
      <c r="B23" s="78"/>
      <c r="C23" s="78"/>
      <c r="D23" s="78"/>
      <c r="E23" s="78"/>
      <c r="F23" s="78"/>
      <c r="G23" s="78"/>
    </row>
    <row r="24" spans="1:7" ht="15" x14ac:dyDescent="0.2">
      <c r="A24" s="78" t="s">
        <v>57</v>
      </c>
      <c r="B24" s="78"/>
      <c r="C24" s="78"/>
      <c r="D24" s="78"/>
      <c r="E24" s="78"/>
      <c r="F24" s="78"/>
      <c r="G24" s="78"/>
    </row>
    <row r="25" spans="1:7" ht="15.75" x14ac:dyDescent="0.25">
      <c r="A25" s="88" t="s">
        <v>58</v>
      </c>
      <c r="B25" s="82" t="s">
        <v>59</v>
      </c>
      <c r="C25" s="82" t="s">
        <v>60</v>
      </c>
      <c r="D25" s="82" t="s">
        <v>61</v>
      </c>
      <c r="E25" s="82" t="s">
        <v>62</v>
      </c>
      <c r="F25" s="82" t="s">
        <v>63</v>
      </c>
      <c r="G25" s="82" t="s">
        <v>64</v>
      </c>
    </row>
    <row r="26" spans="1:7" ht="15" x14ac:dyDescent="0.2">
      <c r="A26" s="82" t="s">
        <v>65</v>
      </c>
      <c r="B26" s="79"/>
      <c r="C26" s="79"/>
      <c r="D26" s="79"/>
      <c r="E26" s="79"/>
      <c r="F26" s="79"/>
      <c r="G26" s="79"/>
    </row>
    <row r="27" spans="1:7" ht="15" x14ac:dyDescent="0.2">
      <c r="A27" s="82" t="s">
        <v>66</v>
      </c>
      <c r="B27" s="79"/>
      <c r="C27" s="79"/>
      <c r="D27" s="79"/>
      <c r="E27" s="79"/>
      <c r="F27" s="79"/>
      <c r="G27" s="79"/>
    </row>
    <row r="28" spans="1:7" ht="15" x14ac:dyDescent="0.2">
      <c r="A28" s="82" t="s">
        <v>67</v>
      </c>
      <c r="B28" s="79"/>
      <c r="C28" s="79"/>
      <c r="D28" s="79"/>
      <c r="E28" s="79"/>
      <c r="F28" s="79"/>
      <c r="G28" s="79"/>
    </row>
    <row r="29" spans="1:7" ht="15" x14ac:dyDescent="0.2">
      <c r="A29" s="82" t="s">
        <v>68</v>
      </c>
      <c r="B29" s="79"/>
      <c r="C29" s="79"/>
      <c r="D29" s="79"/>
      <c r="E29" s="79"/>
      <c r="F29" s="79"/>
      <c r="G29" s="79"/>
    </row>
    <row r="30" spans="1:7" ht="15.75" x14ac:dyDescent="0.25">
      <c r="A30" s="82" t="s">
        <v>69</v>
      </c>
      <c r="B30" s="79"/>
      <c r="C30" s="79"/>
      <c r="D30" s="79"/>
      <c r="E30" s="79"/>
      <c r="F30" s="79"/>
      <c r="G30" s="79"/>
    </row>
    <row r="31" spans="1:7" ht="15.75" thickBot="1" x14ac:dyDescent="0.25">
      <c r="A31" s="89" t="s">
        <v>70</v>
      </c>
      <c r="B31" s="90"/>
      <c r="C31" s="90"/>
      <c r="D31" s="90"/>
      <c r="E31" s="90"/>
      <c r="F31" s="90"/>
      <c r="G31" s="90"/>
    </row>
    <row r="32" spans="1:7" ht="15" x14ac:dyDescent="0.2">
      <c r="A32" s="91" t="s">
        <v>71</v>
      </c>
      <c r="B32" s="92"/>
      <c r="C32" s="92"/>
      <c r="D32" s="92"/>
      <c r="E32" s="92"/>
      <c r="F32" s="92"/>
      <c r="G32" s="93"/>
    </row>
    <row r="33" spans="1:7" ht="15" x14ac:dyDescent="0.2">
      <c r="A33" s="94" t="s">
        <v>72</v>
      </c>
      <c r="B33" s="79"/>
      <c r="C33" s="79"/>
      <c r="D33" s="79"/>
      <c r="E33" s="79"/>
      <c r="F33" s="79"/>
      <c r="G33" s="95"/>
    </row>
    <row r="34" spans="1:7" ht="15" x14ac:dyDescent="0.2">
      <c r="A34" s="94" t="s">
        <v>73</v>
      </c>
      <c r="B34" s="79"/>
      <c r="C34" s="79"/>
      <c r="D34" s="79"/>
      <c r="E34" s="79"/>
      <c r="F34" s="79"/>
      <c r="G34" s="95"/>
    </row>
    <row r="35" spans="1:7" ht="15.75" thickBot="1" x14ac:dyDescent="0.25">
      <c r="A35" s="96" t="s">
        <v>74</v>
      </c>
      <c r="B35" s="97"/>
      <c r="C35" s="97"/>
      <c r="D35" s="97"/>
      <c r="E35" s="97"/>
      <c r="F35" s="97"/>
      <c r="G35" s="98"/>
    </row>
    <row r="36" spans="1:7" ht="15" x14ac:dyDescent="0.2">
      <c r="A36" s="99" t="s">
        <v>75</v>
      </c>
      <c r="B36" s="99"/>
      <c r="C36" s="99"/>
      <c r="D36" s="99"/>
      <c r="E36" s="99"/>
      <c r="F36" s="99"/>
      <c r="G36" s="99"/>
    </row>
    <row r="37" spans="1:7" ht="18" x14ac:dyDescent="0.2">
      <c r="A37" s="82" t="s">
        <v>76</v>
      </c>
      <c r="B37" s="79"/>
      <c r="C37" s="79"/>
      <c r="D37" s="79"/>
      <c r="E37" s="79"/>
      <c r="F37" s="79"/>
      <c r="G37" s="79"/>
    </row>
    <row r="38" spans="1:7" ht="15" x14ac:dyDescent="0.2">
      <c r="A38" s="82" t="s">
        <v>32</v>
      </c>
      <c r="B38" s="79"/>
      <c r="C38" s="79"/>
      <c r="D38" s="79"/>
      <c r="E38" s="79"/>
      <c r="F38" s="79"/>
      <c r="G38" s="79"/>
    </row>
    <row r="39" spans="1:7" ht="15" x14ac:dyDescent="0.2">
      <c r="A39" s="82" t="s">
        <v>77</v>
      </c>
      <c r="B39" s="79"/>
      <c r="C39" s="79"/>
      <c r="D39" s="79"/>
      <c r="E39" s="79"/>
      <c r="F39" s="79"/>
      <c r="G39" s="79"/>
    </row>
    <row r="40" spans="1:7" ht="15" x14ac:dyDescent="0.2">
      <c r="A40" s="82" t="s">
        <v>78</v>
      </c>
      <c r="B40" s="79"/>
      <c r="C40" s="79"/>
      <c r="D40" s="79"/>
      <c r="E40" s="79"/>
      <c r="F40" s="79"/>
      <c r="G40" s="79"/>
    </row>
    <row r="41" spans="1:7" ht="15" x14ac:dyDescent="0.2">
      <c r="A41" s="82" t="s">
        <v>79</v>
      </c>
      <c r="B41" s="79"/>
      <c r="C41" s="79"/>
      <c r="D41" s="79"/>
      <c r="E41" s="79"/>
      <c r="F41" s="79"/>
      <c r="G41" s="79"/>
    </row>
    <row r="42" spans="1:7" ht="15" x14ac:dyDescent="0.2">
      <c r="A42" s="78"/>
      <c r="B42" s="78"/>
      <c r="C42" s="78"/>
      <c r="D42" s="78"/>
      <c r="E42" s="78"/>
      <c r="F42" s="78"/>
      <c r="G42" s="78"/>
    </row>
    <row r="43" spans="1:7" ht="15" x14ac:dyDescent="0.2">
      <c r="A43" s="121" t="s">
        <v>80</v>
      </c>
      <c r="B43" s="121"/>
      <c r="C43" s="121"/>
      <c r="D43" s="121"/>
      <c r="E43" s="121"/>
      <c r="F43" s="121"/>
      <c r="G43" s="121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40" workbookViewId="0">
      <selection activeCell="X56" sqref="X56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27" t="s">
        <v>31</v>
      </c>
      <c r="D1" s="128"/>
      <c r="E1" s="128"/>
      <c r="F1" s="128"/>
      <c r="G1" s="128"/>
      <c r="H1" s="128"/>
      <c r="I1" s="128"/>
      <c r="J1" s="128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5.8</v>
      </c>
      <c r="C3" s="18" t="s">
        <v>25</v>
      </c>
      <c r="D3" s="17"/>
      <c r="E3" s="7">
        <v>15.2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29" t="s">
        <v>21</v>
      </c>
      <c r="C7" s="130"/>
      <c r="D7" s="130"/>
      <c r="E7" s="130"/>
      <c r="F7" s="130"/>
      <c r="G7" s="130"/>
      <c r="H7" s="130"/>
      <c r="I7" s="131"/>
      <c r="J7" s="132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64">
        <v>78</v>
      </c>
      <c r="C8" s="65">
        <v>80</v>
      </c>
      <c r="D8" s="65">
        <v>80</v>
      </c>
      <c r="E8" s="65">
        <v>80</v>
      </c>
      <c r="F8" s="65">
        <v>79</v>
      </c>
      <c r="G8" s="65">
        <v>80</v>
      </c>
      <c r="H8" s="65">
        <v>78</v>
      </c>
      <c r="I8" s="65">
        <v>78</v>
      </c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64">
        <v>177</v>
      </c>
      <c r="C9" s="65">
        <v>180</v>
      </c>
      <c r="D9" s="65">
        <v>176</v>
      </c>
      <c r="E9" s="65">
        <v>179</v>
      </c>
      <c r="F9" s="65">
        <v>179</v>
      </c>
      <c r="G9" s="65">
        <v>180</v>
      </c>
      <c r="H9" s="65">
        <v>180</v>
      </c>
      <c r="I9" s="65">
        <v>175</v>
      </c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64">
        <v>55</v>
      </c>
      <c r="C10" s="65">
        <v>55</v>
      </c>
      <c r="D10" s="65">
        <v>54</v>
      </c>
      <c r="E10" s="65">
        <v>54</v>
      </c>
      <c r="F10" s="65">
        <v>55</v>
      </c>
      <c r="G10" s="65">
        <v>55</v>
      </c>
      <c r="H10" s="65">
        <v>55</v>
      </c>
      <c r="I10" s="65">
        <v>57</v>
      </c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64">
        <v>79</v>
      </c>
      <c r="C11" s="65">
        <v>79</v>
      </c>
      <c r="D11" s="65">
        <v>80</v>
      </c>
      <c r="E11" s="65">
        <v>79</v>
      </c>
      <c r="F11" s="65">
        <v>81</v>
      </c>
      <c r="G11" s="65">
        <v>80</v>
      </c>
      <c r="H11" s="65">
        <v>79</v>
      </c>
      <c r="I11" s="65">
        <v>80</v>
      </c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64">
        <v>50</v>
      </c>
      <c r="C12" s="65">
        <v>51</v>
      </c>
      <c r="D12" s="65">
        <v>52</v>
      </c>
      <c r="E12" s="65">
        <v>51</v>
      </c>
      <c r="F12" s="65">
        <v>50</v>
      </c>
      <c r="G12" s="65">
        <v>52</v>
      </c>
      <c r="H12" s="65">
        <v>52</v>
      </c>
      <c r="I12" s="65">
        <v>50</v>
      </c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64">
        <v>78</v>
      </c>
      <c r="C13" s="65">
        <v>79</v>
      </c>
      <c r="D13" s="65">
        <v>77</v>
      </c>
      <c r="E13" s="65">
        <v>76</v>
      </c>
      <c r="F13" s="65">
        <v>79</v>
      </c>
      <c r="G13" s="65">
        <v>78</v>
      </c>
      <c r="H13" s="65">
        <v>78</v>
      </c>
      <c r="I13" s="65">
        <v>79</v>
      </c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64">
        <v>97</v>
      </c>
      <c r="C14" s="65">
        <v>98</v>
      </c>
      <c r="D14" s="65">
        <v>100</v>
      </c>
      <c r="E14" s="65">
        <v>99</v>
      </c>
      <c r="F14" s="65">
        <v>100</v>
      </c>
      <c r="G14" s="65">
        <v>100</v>
      </c>
      <c r="H14" s="65">
        <v>99</v>
      </c>
      <c r="I14" s="65">
        <v>100</v>
      </c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64">
        <v>46</v>
      </c>
      <c r="C15" s="65">
        <v>46</v>
      </c>
      <c r="D15" s="65">
        <v>47</v>
      </c>
      <c r="E15" s="65">
        <v>48</v>
      </c>
      <c r="F15" s="65">
        <v>47</v>
      </c>
      <c r="G15" s="65">
        <v>47</v>
      </c>
      <c r="H15" s="65">
        <v>47</v>
      </c>
      <c r="I15" s="65">
        <v>48</v>
      </c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64">
        <v>101</v>
      </c>
      <c r="C16" s="65">
        <v>103</v>
      </c>
      <c r="D16" s="65">
        <v>101</v>
      </c>
      <c r="E16" s="65">
        <v>102</v>
      </c>
      <c r="F16" s="65">
        <v>100</v>
      </c>
      <c r="G16" s="65">
        <v>101</v>
      </c>
      <c r="H16" s="65">
        <v>101</v>
      </c>
      <c r="I16" s="65">
        <v>101</v>
      </c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64">
        <v>39</v>
      </c>
      <c r="C17" s="64">
        <v>40</v>
      </c>
      <c r="D17" s="64">
        <v>41</v>
      </c>
      <c r="E17" s="64">
        <v>40</v>
      </c>
      <c r="F17" s="64">
        <v>40</v>
      </c>
      <c r="G17" s="64">
        <v>39</v>
      </c>
      <c r="H17" s="64">
        <v>39</v>
      </c>
      <c r="I17" s="64">
        <v>39</v>
      </c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 s="64">
        <v>3054</v>
      </c>
      <c r="C18" s="64">
        <v>3060</v>
      </c>
      <c r="D18" s="64">
        <v>3045</v>
      </c>
      <c r="E18" s="64">
        <v>3054</v>
      </c>
      <c r="F18" s="64">
        <v>3016</v>
      </c>
      <c r="G18" s="64">
        <v>3071</v>
      </c>
      <c r="H18" s="64">
        <v>3063</v>
      </c>
      <c r="I18" s="64">
        <v>3047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 s="64">
        <v>121</v>
      </c>
      <c r="C19" s="64">
        <v>120</v>
      </c>
      <c r="D19" s="64">
        <v>120</v>
      </c>
      <c r="E19" s="64">
        <v>122</v>
      </c>
      <c r="F19" s="64">
        <v>121</v>
      </c>
      <c r="G19" s="64">
        <v>121</v>
      </c>
      <c r="H19" s="64">
        <v>119</v>
      </c>
      <c r="I19" s="64">
        <v>119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 s="64">
        <v>200</v>
      </c>
      <c r="C20" s="64">
        <v>202</v>
      </c>
      <c r="D20" s="64">
        <v>202</v>
      </c>
      <c r="E20" s="64">
        <v>199</v>
      </c>
      <c r="F20" s="64">
        <v>200</v>
      </c>
      <c r="G20" s="64">
        <v>198</v>
      </c>
      <c r="H20" s="64">
        <v>201</v>
      </c>
      <c r="I20" s="64">
        <v>202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 s="64">
        <v>73</v>
      </c>
      <c r="C21" s="64">
        <v>74</v>
      </c>
      <c r="D21" s="64">
        <v>74</v>
      </c>
      <c r="E21" s="64">
        <v>74</v>
      </c>
      <c r="F21" s="64">
        <v>73</v>
      </c>
      <c r="G21" s="64">
        <v>73</v>
      </c>
      <c r="H21" s="64">
        <v>74</v>
      </c>
      <c r="I21" s="64">
        <v>74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 s="64">
        <v>118</v>
      </c>
      <c r="C22" s="64">
        <v>120</v>
      </c>
      <c r="D22" s="64">
        <v>119</v>
      </c>
      <c r="E22" s="64">
        <v>120</v>
      </c>
      <c r="F22" s="64">
        <v>120</v>
      </c>
      <c r="G22" s="64">
        <v>120</v>
      </c>
      <c r="H22" s="64">
        <v>119</v>
      </c>
      <c r="I22" s="64">
        <v>119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.25" x14ac:dyDescent="0.2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.25" x14ac:dyDescent="0.2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.25" x14ac:dyDescent="0.2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.25" x14ac:dyDescent="0.2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.25" x14ac:dyDescent="0.2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2" t="s">
        <v>30</v>
      </c>
      <c r="L40" s="123"/>
      <c r="M40" s="123"/>
      <c r="N40" s="123"/>
      <c r="O40" s="123"/>
      <c r="P40" s="123"/>
      <c r="Q40" s="123"/>
      <c r="R40" s="123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3" t="s">
        <v>26</v>
      </c>
      <c r="C61" s="134"/>
      <c r="D61" s="134"/>
      <c r="E61" s="134"/>
      <c r="F61" s="134"/>
      <c r="G61" s="134"/>
      <c r="H61" s="134"/>
      <c r="I61" s="134"/>
      <c r="J61" s="134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102.56410256410255</v>
      </c>
      <c r="D64" s="25">
        <f t="shared" ref="D64:D73" si="2">IF((B8&lt;&gt;0)*ISNUMBER(D8),100*(D8/B8),"")</f>
        <v>102.56410256410255</v>
      </c>
      <c r="E64" s="25">
        <f t="shared" ref="E64:E73" si="3">IF((B8&lt;&gt;0)*ISNUMBER(E8),100*(E8/B8),"")</f>
        <v>102.56410256410255</v>
      </c>
      <c r="F64" s="25">
        <f t="shared" ref="F64:F73" si="4">IF((B8&lt;&gt;0)*ISNUMBER(F8),100*(F8/B8),"")</f>
        <v>101.28205128205127</v>
      </c>
      <c r="G64" s="25">
        <f t="shared" ref="G64:G73" si="5">IF((B8&lt;&gt;0)*ISNUMBER(G8),100*(G8/B8),"")</f>
        <v>102.56410256410255</v>
      </c>
      <c r="H64" s="25">
        <f t="shared" ref="H64:H73" si="6">IF((B8&lt;&gt;0)*ISNUMBER(H8),100*(H8/B8),"")</f>
        <v>100</v>
      </c>
      <c r="I64" s="25">
        <f t="shared" ref="I64:I73" si="7">IF((B8&lt;&gt;0)*ISNUMBER(I8),100*(I8/B8),"")</f>
        <v>100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101.69491525423729</v>
      </c>
      <c r="D65" s="25">
        <f t="shared" si="2"/>
        <v>99.435028248587571</v>
      </c>
      <c r="E65" s="25">
        <f t="shared" si="3"/>
        <v>101.12994350282484</v>
      </c>
      <c r="F65" s="25">
        <f t="shared" si="4"/>
        <v>101.12994350282484</v>
      </c>
      <c r="G65" s="25">
        <f t="shared" si="5"/>
        <v>101.69491525423729</v>
      </c>
      <c r="H65" s="25">
        <f t="shared" si="6"/>
        <v>101.69491525423729</v>
      </c>
      <c r="I65" s="25">
        <f t="shared" si="7"/>
        <v>98.870056497175142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100</v>
      </c>
      <c r="D66" s="25">
        <f t="shared" si="2"/>
        <v>98.181818181818187</v>
      </c>
      <c r="E66" s="25">
        <f t="shared" si="3"/>
        <v>98.181818181818187</v>
      </c>
      <c r="F66" s="25">
        <f t="shared" si="4"/>
        <v>100</v>
      </c>
      <c r="G66" s="25">
        <f t="shared" si="5"/>
        <v>100</v>
      </c>
      <c r="H66" s="25">
        <f t="shared" si="6"/>
        <v>100</v>
      </c>
      <c r="I66" s="25">
        <f t="shared" si="7"/>
        <v>103.63636363636364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</v>
      </c>
      <c r="D67" s="25">
        <f t="shared" si="2"/>
        <v>101.26582278481013</v>
      </c>
      <c r="E67" s="25">
        <f t="shared" si="3"/>
        <v>100</v>
      </c>
      <c r="F67" s="25">
        <f t="shared" si="4"/>
        <v>102.53164556962024</v>
      </c>
      <c r="G67" s="25">
        <f t="shared" si="5"/>
        <v>101.26582278481013</v>
      </c>
      <c r="H67" s="25">
        <f t="shared" si="6"/>
        <v>100</v>
      </c>
      <c r="I67" s="25">
        <f t="shared" si="7"/>
        <v>101.26582278481013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102</v>
      </c>
      <c r="D68" s="25">
        <f t="shared" si="2"/>
        <v>104</v>
      </c>
      <c r="E68" s="25">
        <f t="shared" si="3"/>
        <v>102</v>
      </c>
      <c r="F68" s="25">
        <f t="shared" si="4"/>
        <v>100</v>
      </c>
      <c r="G68" s="25">
        <f t="shared" si="5"/>
        <v>104</v>
      </c>
      <c r="H68" s="25">
        <f t="shared" si="6"/>
        <v>104</v>
      </c>
      <c r="I68" s="25">
        <f t="shared" si="7"/>
        <v>100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101.28205128205127</v>
      </c>
      <c r="D69" s="25">
        <f t="shared" si="2"/>
        <v>98.71794871794873</v>
      </c>
      <c r="E69" s="25">
        <f t="shared" si="3"/>
        <v>97.435897435897431</v>
      </c>
      <c r="F69" s="25">
        <f t="shared" si="4"/>
        <v>101.28205128205127</v>
      </c>
      <c r="G69" s="25">
        <f t="shared" si="5"/>
        <v>100</v>
      </c>
      <c r="H69" s="25">
        <f t="shared" si="6"/>
        <v>100</v>
      </c>
      <c r="I69" s="25">
        <f t="shared" si="7"/>
        <v>101.28205128205127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101.03092783505154</v>
      </c>
      <c r="D70" s="25">
        <f t="shared" si="2"/>
        <v>103.09278350515463</v>
      </c>
      <c r="E70" s="25">
        <f t="shared" si="3"/>
        <v>102.06185567010309</v>
      </c>
      <c r="F70" s="25">
        <f t="shared" si="4"/>
        <v>103.09278350515463</v>
      </c>
      <c r="G70" s="25">
        <f t="shared" si="5"/>
        <v>103.09278350515463</v>
      </c>
      <c r="H70" s="25">
        <f t="shared" si="6"/>
        <v>102.06185567010309</v>
      </c>
      <c r="I70" s="25">
        <f t="shared" si="7"/>
        <v>103.09278350515463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100</v>
      </c>
      <c r="D71" s="25">
        <f t="shared" si="2"/>
        <v>102.17391304347827</v>
      </c>
      <c r="E71" s="25">
        <f t="shared" si="3"/>
        <v>104.34782608695652</v>
      </c>
      <c r="F71" s="25">
        <f t="shared" si="4"/>
        <v>102.17391304347827</v>
      </c>
      <c r="G71" s="25">
        <f t="shared" si="5"/>
        <v>102.17391304347827</v>
      </c>
      <c r="H71" s="25">
        <f t="shared" si="6"/>
        <v>102.17391304347827</v>
      </c>
      <c r="I71" s="25">
        <f t="shared" si="7"/>
        <v>104.34782608695652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101.98019801980197</v>
      </c>
      <c r="D72" s="25">
        <f t="shared" si="2"/>
        <v>100</v>
      </c>
      <c r="E72" s="25">
        <f t="shared" si="3"/>
        <v>100.99009900990099</v>
      </c>
      <c r="F72" s="25">
        <f t="shared" si="4"/>
        <v>99.009900990099013</v>
      </c>
      <c r="G72" s="25">
        <f t="shared" si="5"/>
        <v>100</v>
      </c>
      <c r="H72" s="25">
        <f t="shared" si="6"/>
        <v>100</v>
      </c>
      <c r="I72" s="25">
        <f t="shared" si="7"/>
        <v>100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102.56410256410255</v>
      </c>
      <c r="D73" s="25">
        <f t="shared" si="2"/>
        <v>105.12820512820514</v>
      </c>
      <c r="E73" s="25">
        <f t="shared" si="3"/>
        <v>102.56410256410255</v>
      </c>
      <c r="F73" s="25">
        <f t="shared" si="4"/>
        <v>102.56410256410255</v>
      </c>
      <c r="G73" s="25">
        <f t="shared" si="5"/>
        <v>100</v>
      </c>
      <c r="H73" s="25">
        <f t="shared" si="6"/>
        <v>100</v>
      </c>
      <c r="I73" s="25">
        <f t="shared" si="7"/>
        <v>100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100.19646365422396</v>
      </c>
      <c r="D74" s="25">
        <f t="shared" ref="D74:D103" si="11">IF((B18&lt;&gt;0)*ISNUMBER(D18),100*(D18/B18),"")</f>
        <v>99.70530451866405</v>
      </c>
      <c r="E74" s="25">
        <f t="shared" ref="E74:E103" si="12">IF((B18&lt;&gt;0)*ISNUMBER(E18),100*(E18/B18),"")</f>
        <v>100</v>
      </c>
      <c r="F74" s="25">
        <f t="shared" ref="F74:F103" si="13">IF((B18&lt;&gt;0)*ISNUMBER(F18),100*(F18/B18),"")</f>
        <v>98.755730189914871</v>
      </c>
      <c r="G74" s="25">
        <f t="shared" ref="G74:G103" si="14">IF((B18&lt;&gt;0)*ISNUMBER(G18),100*(G18/B18),"")</f>
        <v>100.55664702030126</v>
      </c>
      <c r="H74" s="25">
        <f t="shared" ref="H74:H103" si="15">IF((B18&lt;&gt;0)*ISNUMBER(H18),100*(H18/B18),"")</f>
        <v>100.29469548133596</v>
      </c>
      <c r="I74" s="25">
        <f t="shared" ref="I74:I103" si="16">IF((B18&lt;&gt;0)*ISNUMBER(I18),100*(I18/B18),"")</f>
        <v>99.770792403405366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99.173553719008268</v>
      </c>
      <c r="D75" s="25">
        <f t="shared" si="11"/>
        <v>99.173553719008268</v>
      </c>
      <c r="E75" s="25">
        <f t="shared" si="12"/>
        <v>100.82644628099173</v>
      </c>
      <c r="F75" s="25">
        <f t="shared" si="13"/>
        <v>100</v>
      </c>
      <c r="G75" s="25">
        <f t="shared" si="14"/>
        <v>100</v>
      </c>
      <c r="H75" s="25">
        <f t="shared" si="15"/>
        <v>98.347107438016536</v>
      </c>
      <c r="I75" s="25">
        <f t="shared" si="16"/>
        <v>98.347107438016536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101</v>
      </c>
      <c r="D76" s="25">
        <f t="shared" si="11"/>
        <v>101</v>
      </c>
      <c r="E76" s="25">
        <f t="shared" si="12"/>
        <v>99.5</v>
      </c>
      <c r="F76" s="25">
        <f t="shared" si="13"/>
        <v>100</v>
      </c>
      <c r="G76" s="25">
        <f t="shared" si="14"/>
        <v>99</v>
      </c>
      <c r="H76" s="25">
        <f t="shared" si="15"/>
        <v>100.49999999999999</v>
      </c>
      <c r="I76" s="25">
        <f t="shared" si="16"/>
        <v>101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101.36986301369863</v>
      </c>
      <c r="D77" s="25">
        <f t="shared" si="11"/>
        <v>101.36986301369863</v>
      </c>
      <c r="E77" s="25">
        <f t="shared" si="12"/>
        <v>101.36986301369863</v>
      </c>
      <c r="F77" s="25">
        <f t="shared" si="13"/>
        <v>100</v>
      </c>
      <c r="G77" s="25">
        <f t="shared" si="14"/>
        <v>100</v>
      </c>
      <c r="H77" s="25">
        <f t="shared" si="15"/>
        <v>101.36986301369863</v>
      </c>
      <c r="I77" s="25">
        <f t="shared" si="16"/>
        <v>101.36986301369863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101.69491525423729</v>
      </c>
      <c r="D78" s="25">
        <f t="shared" si="11"/>
        <v>100.84745762711864</v>
      </c>
      <c r="E78" s="25">
        <f t="shared" si="12"/>
        <v>101.69491525423729</v>
      </c>
      <c r="F78" s="25">
        <f t="shared" si="13"/>
        <v>101.69491525423729</v>
      </c>
      <c r="G78" s="25">
        <f t="shared" si="14"/>
        <v>101.69491525423729</v>
      </c>
      <c r="H78" s="25">
        <f t="shared" si="15"/>
        <v>100.84745762711864</v>
      </c>
      <c r="I78" s="25">
        <f t="shared" si="16"/>
        <v>100.84745762711864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4" t="s">
        <v>29</v>
      </c>
      <c r="L102" s="125"/>
      <c r="M102" s="125"/>
      <c r="N102" s="125"/>
      <c r="O102" s="125"/>
      <c r="P102" s="125"/>
      <c r="Q102" s="125"/>
      <c r="R102" s="125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6"/>
      <c r="L103" s="125"/>
      <c r="M103" s="125"/>
      <c r="N103" s="125"/>
      <c r="O103" s="125"/>
      <c r="P103" s="125"/>
      <c r="Q103" s="125"/>
      <c r="R103" s="125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6"/>
      <c r="L104" s="125"/>
      <c r="M104" s="125"/>
      <c r="N104" s="125"/>
      <c r="O104" s="125"/>
      <c r="P104" s="125"/>
      <c r="Q104" s="125"/>
      <c r="R104" s="125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6"/>
      <c r="L105" s="125"/>
      <c r="M105" s="125"/>
      <c r="N105" s="125"/>
      <c r="O105" s="125"/>
      <c r="P105" s="125"/>
      <c r="Q105" s="125"/>
      <c r="R105" s="125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6"/>
      <c r="L106" s="125"/>
      <c r="M106" s="125"/>
      <c r="N106" s="125"/>
      <c r="O106" s="125"/>
      <c r="P106" s="125"/>
      <c r="Q106" s="125"/>
      <c r="R106" s="125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101.10340621070101</v>
      </c>
      <c r="D114" s="26">
        <f t="shared" si="27"/>
        <v>101.11038673683966</v>
      </c>
      <c r="E114" s="26">
        <f t="shared" si="27"/>
        <v>100.97779130430894</v>
      </c>
      <c r="F114" s="26">
        <f t="shared" si="27"/>
        <v>100.90113581223562</v>
      </c>
      <c r="G114" s="26">
        <f t="shared" si="27"/>
        <v>101.06953996175476</v>
      </c>
      <c r="H114" s="26">
        <f t="shared" si="27"/>
        <v>100.75265383519924</v>
      </c>
      <c r="I114" s="26">
        <f>IF(I115&gt;0,AVERAGE(I64:I113),"")</f>
        <v>100.92200828498338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15</v>
      </c>
      <c r="C115" s="26">
        <f t="shared" ref="C115:J115" si="28">COUNT(C64:C113)</f>
        <v>15</v>
      </c>
      <c r="D115" s="26">
        <f t="shared" si="28"/>
        <v>15</v>
      </c>
      <c r="E115" s="26">
        <f t="shared" si="28"/>
        <v>15</v>
      </c>
      <c r="F115" s="26">
        <f t="shared" si="28"/>
        <v>15</v>
      </c>
      <c r="G115" s="26">
        <f t="shared" si="28"/>
        <v>15</v>
      </c>
      <c r="H115" s="26">
        <f t="shared" si="28"/>
        <v>15</v>
      </c>
      <c r="I115" s="26">
        <f t="shared" si="28"/>
        <v>15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1.0301847392225991</v>
      </c>
      <c r="D116" s="26">
        <f t="shared" si="29"/>
        <v>1.9983108215023535</v>
      </c>
      <c r="E116" s="26">
        <f t="shared" si="29"/>
        <v>1.7684274327047187</v>
      </c>
      <c r="F116" s="26">
        <f t="shared" si="29"/>
        <v>1.3379007310578162</v>
      </c>
      <c r="G116" s="26">
        <f t="shared" si="29"/>
        <v>1.4233946448189669</v>
      </c>
      <c r="H116" s="26">
        <f t="shared" si="29"/>
        <v>1.3367384577937398</v>
      </c>
      <c r="I116" s="26">
        <f>IF(I115&gt;0,STDEV(I64:I113),"")</f>
        <v>1.6869792742854717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0.26599255590174381</v>
      </c>
      <c r="D117" s="26">
        <f t="shared" si="30"/>
        <v>0.51596163548164509</v>
      </c>
      <c r="E117" s="26">
        <f t="shared" si="30"/>
        <v>0.45660599972278082</v>
      </c>
      <c r="F117" s="26">
        <f t="shared" si="30"/>
        <v>0.34544448335104333</v>
      </c>
      <c r="G117" s="26">
        <f t="shared" si="30"/>
        <v>0.36751891696431199</v>
      </c>
      <c r="H117" s="26">
        <f t="shared" si="30"/>
        <v>0.34514438568467598</v>
      </c>
      <c r="I117" s="26">
        <f>IF(I115&gt;0,I116/SQRT(I115),"")</f>
        <v>0.43557617564698037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1.7613101357748921</v>
      </c>
      <c r="C118" s="26">
        <f t="shared" si="31"/>
        <v>1.7613101357748921</v>
      </c>
      <c r="D118" s="26">
        <f t="shared" si="31"/>
        <v>1.7613101357748921</v>
      </c>
      <c r="E118" s="26">
        <f t="shared" si="31"/>
        <v>1.7613101357748921</v>
      </c>
      <c r="F118" s="26">
        <f t="shared" si="31"/>
        <v>1.7613101357748921</v>
      </c>
      <c r="G118" s="26">
        <f t="shared" si="31"/>
        <v>1.7613101357748921</v>
      </c>
      <c r="H118" s="26">
        <f t="shared" si="31"/>
        <v>1.7613101357748921</v>
      </c>
      <c r="I118" s="26">
        <f t="shared" si="31"/>
        <v>1.7613101357748921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0.46849538475041097</v>
      </c>
      <c r="D119" s="26">
        <f t="shared" si="32"/>
        <v>0.90876845824481167</v>
      </c>
      <c r="E119" s="26">
        <f t="shared" si="32"/>
        <v>0.80422477536736148</v>
      </c>
      <c r="F119" s="26">
        <f t="shared" si="32"/>
        <v>0.60843486987371365</v>
      </c>
      <c r="G119" s="26">
        <f t="shared" si="32"/>
        <v>0.64731479353825372</v>
      </c>
      <c r="H119" s="26">
        <f t="shared" si="32"/>
        <v>0.60790630481221841</v>
      </c>
      <c r="I119" s="26">
        <f>IF(I115&gt;2,I118*I117,"")</f>
        <v>0.7671847330690913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99.173553719008268</v>
      </c>
      <c r="D120" s="26">
        <f t="shared" si="33"/>
        <v>98.181818181818187</v>
      </c>
      <c r="E120" s="26">
        <f t="shared" si="33"/>
        <v>97.435897435897431</v>
      </c>
      <c r="F120" s="26">
        <f t="shared" si="33"/>
        <v>98.755730189914871</v>
      </c>
      <c r="G120" s="26">
        <f t="shared" si="33"/>
        <v>99</v>
      </c>
      <c r="H120" s="26">
        <f t="shared" si="33"/>
        <v>98.347107438016536</v>
      </c>
      <c r="I120" s="26">
        <f t="shared" si="33"/>
        <v>98.347107438016536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102.56410256410255</v>
      </c>
      <c r="D121" s="26">
        <f t="shared" si="34"/>
        <v>105.12820512820514</v>
      </c>
      <c r="E121" s="26">
        <f t="shared" si="34"/>
        <v>104.34782608695652</v>
      </c>
      <c r="F121" s="26">
        <f t="shared" si="34"/>
        <v>103.09278350515463</v>
      </c>
      <c r="G121" s="26">
        <f t="shared" si="34"/>
        <v>104</v>
      </c>
      <c r="H121" s="26">
        <f t="shared" si="34"/>
        <v>104</v>
      </c>
      <c r="I121" s="26">
        <f t="shared" si="34"/>
        <v>104.34782608695652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94.2</v>
      </c>
      <c r="C122" s="38">
        <f>100-B3</f>
        <v>94.2</v>
      </c>
      <c r="D122" s="38">
        <f>100-B3</f>
        <v>94.2</v>
      </c>
      <c r="E122" s="38">
        <f>100-B3</f>
        <v>94.2</v>
      </c>
      <c r="F122" s="38">
        <f>100-B3</f>
        <v>94.2</v>
      </c>
      <c r="G122" s="38">
        <f>100-B3</f>
        <v>94.2</v>
      </c>
      <c r="H122" s="38">
        <f>100-B3</f>
        <v>94.2</v>
      </c>
      <c r="I122" s="38">
        <f>100-B3</f>
        <v>94.2</v>
      </c>
      <c r="J122" s="38">
        <f>100-B3</f>
        <v>94.2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105.8</v>
      </c>
      <c r="C123" s="24">
        <f>100+B3</f>
        <v>105.8</v>
      </c>
      <c r="D123" s="24">
        <f>100+B3</f>
        <v>105.8</v>
      </c>
      <c r="E123" s="24">
        <f>100+B3</f>
        <v>105.8</v>
      </c>
      <c r="F123" s="24">
        <f>100+B3</f>
        <v>105.8</v>
      </c>
      <c r="G123" s="24">
        <f>100+B3</f>
        <v>105.8</v>
      </c>
      <c r="H123" s="24">
        <f>100+B3</f>
        <v>105.8</v>
      </c>
      <c r="I123" s="24">
        <f>100+B3</f>
        <v>105.8</v>
      </c>
      <c r="J123" s="24">
        <f>100+B3</f>
        <v>105.8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84.8</v>
      </c>
      <c r="C124" s="24">
        <f>100-E3</f>
        <v>84.8</v>
      </c>
      <c r="D124" s="24">
        <f>100-E3</f>
        <v>84.8</v>
      </c>
      <c r="E124" s="24">
        <f>100-E3</f>
        <v>84.8</v>
      </c>
      <c r="F124" s="24">
        <f>100-E3</f>
        <v>84.8</v>
      </c>
      <c r="G124" s="24">
        <f>100-E3</f>
        <v>84.8</v>
      </c>
      <c r="H124" s="24">
        <f>100-E3</f>
        <v>84.8</v>
      </c>
      <c r="I124" s="24">
        <f>100-E3</f>
        <v>84.8</v>
      </c>
      <c r="J124" s="39">
        <f>100-E3</f>
        <v>84.8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115.2</v>
      </c>
      <c r="C125" s="41">
        <f>100+E3</f>
        <v>115.2</v>
      </c>
      <c r="D125" s="41">
        <f>100+E3</f>
        <v>115.2</v>
      </c>
      <c r="E125" s="41">
        <f>100+E3</f>
        <v>115.2</v>
      </c>
      <c r="F125" s="41">
        <f>100+E3</f>
        <v>115.2</v>
      </c>
      <c r="G125" s="41">
        <f>100+E3</f>
        <v>115.2</v>
      </c>
      <c r="H125" s="41">
        <f>100+E3</f>
        <v>115.2</v>
      </c>
      <c r="I125" s="41">
        <f>100+E3</f>
        <v>115.2</v>
      </c>
      <c r="J125" s="37">
        <f>100+E3</f>
        <v>115.2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7" sqref="C17"/>
    </sheetView>
  </sheetViews>
  <sheetFormatPr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100" t="s">
        <v>81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</row>
    <row r="4" spans="2:13" x14ac:dyDescent="0.2"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</row>
    <row r="5" spans="2:13" x14ac:dyDescent="0.2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2:13" x14ac:dyDescent="0.2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13" x14ac:dyDescent="0.2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13" x14ac:dyDescent="0.2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5"/>
    </row>
    <row r="9" spans="2:13" x14ac:dyDescent="0.2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5"/>
    </row>
    <row r="10" spans="2:13" x14ac:dyDescent="0.2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2:13" x14ac:dyDescent="0.2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2:13" x14ac:dyDescent="0.2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2:13" ht="13.5" thickBot="1" x14ac:dyDescent="0.25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</row>
    <row r="14" spans="2:13" ht="45" thickBot="1" x14ac:dyDescent="0.6">
      <c r="B14" s="109"/>
    </row>
    <row r="15" spans="2:13" ht="44.25" x14ac:dyDescent="0.55000000000000004">
      <c r="B15" s="110" t="s">
        <v>82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3" x14ac:dyDescent="0.2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5"/>
    </row>
    <row r="17" spans="2:13" x14ac:dyDescent="0.2"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</row>
    <row r="18" spans="2:13" x14ac:dyDescent="0.2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2:13" x14ac:dyDescent="0.2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5"/>
    </row>
    <row r="20" spans="2:13" x14ac:dyDescent="0.2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5"/>
    </row>
    <row r="21" spans="2:13" x14ac:dyDescent="0.2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2:13" x14ac:dyDescent="0.2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2:13" ht="13.5" thickBot="1" x14ac:dyDescent="0.25">
      <c r="B23" s="106" t="s">
        <v>83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Hanne Eknes Puntervoll</cp:lastModifiedBy>
  <dcterms:created xsi:type="dcterms:W3CDTF">2008-03-18T11:24:40Z</dcterms:created>
  <dcterms:modified xsi:type="dcterms:W3CDTF">2020-01-21T15:38:31Z</dcterms:modified>
</cp:coreProperties>
</file>