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94F03FD6-BC47-4E6D-A4C3-568253E01685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I120" i="1"/>
  <c r="H120" i="1"/>
  <c r="B118" i="1"/>
  <c r="B114" i="1"/>
  <c r="J119" i="1"/>
  <c r="G117" i="1" l="1"/>
  <c r="G119" i="1" s="1"/>
  <c r="I116" i="1"/>
  <c r="I117" i="1" s="1"/>
  <c r="B116" i="1"/>
  <c r="B117" i="1" s="1"/>
  <c r="B119" i="1" s="1"/>
  <c r="H118" i="1"/>
  <c r="G118" i="1"/>
  <c r="H121" i="1"/>
  <c r="G120" i="1"/>
  <c r="C114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C119" i="1" s="1"/>
  <c r="J114" i="1"/>
  <c r="D121" i="1"/>
  <c r="B120" i="1"/>
  <c r="E121" i="1"/>
  <c r="C116" i="1"/>
  <c r="C117" i="1" s="1"/>
  <c r="D118" i="1"/>
  <c r="D119" i="1" s="1"/>
  <c r="H119" i="1"/>
</calcChain>
</file>

<file path=xl/sharedStrings.xml><?xml version="1.0" encoding="utf-8"?>
<sst xmlns="http://schemas.openxmlformats.org/spreadsheetml/2006/main" count="107" uniqueCount="97">
  <si>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</si>
  <si>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</si>
  <si>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</si>
  <si>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</si>
  <si>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</si>
  <si>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</si>
  <si>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</si>
  <si>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</si>
  <si>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</si>
  <si>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</si>
  <si>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</si>
  <si>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</si>
  <si>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</si>
  <si>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</si>
  <si>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</si>
  <si>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</si>
  <si>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</si>
  <si>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</si>
  <si>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</si>
  <si>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</si>
  <si>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</si>
  <si>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</si>
  <si>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</si>
  <si>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</si>
  <si>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</si>
  <si>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</si>
  <si>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</si>
  <si>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</si>
  <si>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</si>
  <si>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</si>
  <si>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</si>
  <si>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</si>
  <si>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</si>
  <si>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</si>
  <si>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</si>
  <si>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</si>
  <si>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</si>
  <si>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</si>
  <si>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</si>
  <si>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</si>
  <si>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</si>
  <si>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</si>
  <si>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</si>
  <si>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</si>
  <si>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</si>
  <si>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</si>
  <si>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</si>
  <si>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</si>
  <si>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</si>
  <si>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</si>
  <si>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</si>
  <si>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</si>
  <si>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</si>
  <si>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</si>
  <si>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</si>
  <si>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</si>
  <si>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</si>
  <si>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</si>
  <si>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</si>
  <si>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</si>
  <si>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</si>
  <si>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</si>
  <si>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</si>
  <si>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</si>
  <si>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</si>
  <si>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</si>
  <si>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</si>
  <si>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</si>
  <si>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</si>
  <si>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</si>
  <si>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</si>
  <si>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</si>
  <si>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</si>
  <si>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</si>
  <si>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</si>
  <si>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</si>
  <si>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</si>
  <si>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</si>
  <si>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</si>
  <si>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</si>
  <si>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</si>
  <si>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</si>
  <si>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</si>
  <si>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</si>
  <si>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FT3 på gel i romtemperatur (Alinity i 2022)</t>
  </si>
  <si>
    <t>En "fot" så vidt utenfor biaskrav etter dag 5, men innenfor igjen etter dag 7. ok</t>
  </si>
  <si>
    <t>To prøver over tillatt totalfeil etter 5 dager og en prøve over etter 7 dager, men liten klinisk betydning (noe strengt krav).</t>
  </si>
  <si>
    <t>08.03.2022, Finn Erik Aas</t>
  </si>
  <si>
    <t>FT3 - på gel i romtemp, frosset ned og analysert i batch</t>
  </si>
  <si>
    <t>Antall dager i romtemp</t>
  </si>
  <si>
    <t>Abbott Free T3</t>
  </si>
  <si>
    <t xml:space="preserve">Godkjenner holdbarhet i inntil 7 dager.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</si>
  <si>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</si>
  <si>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</si>
  <si>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</si>
  <si>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Fritt T3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</si>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</sst>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2" fontId="25" fillId="0" borderId="24" xfId="0" applyNumberFormat="1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/>
    <xf numFmtId="0" fontId="0" fillId="5" borderId="50" xfId="0" applyFill="1" applyBorder="1"/>
    <xf numFmtId="0" fontId="22" fillId="6" borderId="24" xfId="0" applyFont="1" applyFill="1" applyBorder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4" fillId="4" borderId="0" xfId="0" applyFont="1" applyFill="1" applyAlignment="1">
      <alignment horizontal="center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 formatCode="General">
                  <c:v>4.07</c:v>
                </c:pt>
                <c:pt idx="1">
                  <c:v>3.91</c:v>
                </c:pt>
                <c:pt idx="2">
                  <c:v>3.83</c:v>
                </c:pt>
                <c:pt idx="3">
                  <c:v>3.79</c:v>
                </c:pt>
                <c:pt idx="4">
                  <c:v>4.25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 formatCode="General">
                  <c:v>3.67</c:v>
                </c:pt>
                <c:pt idx="1">
                  <c:v>3.9</c:v>
                </c:pt>
                <c:pt idx="2">
                  <c:v>4.17</c:v>
                </c:pt>
                <c:pt idx="3">
                  <c:v>4.0599999999999996</c:v>
                </c:pt>
                <c:pt idx="4">
                  <c:v>4.01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 formatCode="General">
                  <c:v>3.85</c:v>
                </c:pt>
                <c:pt idx="1">
                  <c:v>3.94</c:v>
                </c:pt>
                <c:pt idx="2">
                  <c:v>3.92</c:v>
                </c:pt>
                <c:pt idx="3">
                  <c:v>3.95</c:v>
                </c:pt>
                <c:pt idx="4">
                  <c:v>3.99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 formatCode="General">
                  <c:v>3.76</c:v>
                </c:pt>
                <c:pt idx="1">
                  <c:v>3.7</c:v>
                </c:pt>
                <c:pt idx="2">
                  <c:v>3.99</c:v>
                </c:pt>
                <c:pt idx="3">
                  <c:v>3.99</c:v>
                </c:pt>
                <c:pt idx="4">
                  <c:v>4.3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 formatCode="General">
                  <c:v>4.55</c:v>
                </c:pt>
                <c:pt idx="1">
                  <c:v>4.38</c:v>
                </c:pt>
                <c:pt idx="2">
                  <c:v>4.68</c:v>
                </c:pt>
                <c:pt idx="3">
                  <c:v>4.8</c:v>
                </c:pt>
                <c:pt idx="4">
                  <c:v>4.9000000000000004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 formatCode="General">
                  <c:v>4.01</c:v>
                </c:pt>
                <c:pt idx="1">
                  <c:v>4.0999999999999996</c:v>
                </c:pt>
                <c:pt idx="2">
                  <c:v>4.0599999999999996</c:v>
                </c:pt>
                <c:pt idx="3">
                  <c:v>4.12</c:v>
                </c:pt>
                <c:pt idx="4">
                  <c:v>4.4400000000000004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 formatCode="General">
                  <c:v>3.99</c:v>
                </c:pt>
                <c:pt idx="1">
                  <c:v>4.3099999999999996</c:v>
                </c:pt>
                <c:pt idx="2">
                  <c:v>4.42</c:v>
                </c:pt>
                <c:pt idx="3">
                  <c:v>4.3</c:v>
                </c:pt>
                <c:pt idx="4">
                  <c:v>4.5199999999999996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 formatCode="General">
                  <c:v>3.95</c:v>
                </c:pt>
                <c:pt idx="1">
                  <c:v>3.8</c:v>
                </c:pt>
                <c:pt idx="2">
                  <c:v>3.79</c:v>
                </c:pt>
                <c:pt idx="3">
                  <c:v>3.92</c:v>
                </c:pt>
                <c:pt idx="4">
                  <c:v>4.17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 formatCode="General">
                  <c:v>3.24</c:v>
                </c:pt>
                <c:pt idx="1">
                  <c:v>3.51</c:v>
                </c:pt>
                <c:pt idx="2">
                  <c:v>3.49</c:v>
                </c:pt>
                <c:pt idx="3">
                  <c:v>3.44</c:v>
                </c:pt>
                <c:pt idx="4">
                  <c:v>3.56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 formatCode="General">
                  <c:v>4.32</c:v>
                </c:pt>
                <c:pt idx="1">
                  <c:v>4.5</c:v>
                </c:pt>
                <c:pt idx="2">
                  <c:v>4.54</c:v>
                </c:pt>
                <c:pt idx="3">
                  <c:v>4.47</c:v>
                </c:pt>
                <c:pt idx="4">
                  <c:v>4.68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 formatCode="General">
                  <c:v>4.09</c:v>
                </c:pt>
                <c:pt idx="1">
                  <c:v>4.32</c:v>
                </c:pt>
                <c:pt idx="2">
                  <c:v>4.4000000000000004</c:v>
                </c:pt>
                <c:pt idx="3">
                  <c:v>4.24</c:v>
                </c:pt>
                <c:pt idx="4">
                  <c:v>4.38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 formatCode="General">
                  <c:v>3.95</c:v>
                </c:pt>
                <c:pt idx="1">
                  <c:v>4.22</c:v>
                </c:pt>
                <c:pt idx="2">
                  <c:v>4.08</c:v>
                </c:pt>
                <c:pt idx="3">
                  <c:v>4.13</c:v>
                </c:pt>
                <c:pt idx="4">
                  <c:v>4.2699999999999996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19296"/>
        <c:axId val="43321216"/>
      </c:scatterChart>
      <c:valAx>
        <c:axId val="43319296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321216"/>
        <c:crosses val="autoZero"/>
        <c:crossBetween val="midCat"/>
      </c:valAx>
      <c:valAx>
        <c:axId val="43321216"/>
        <c:scaling>
          <c:orientation val="minMax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319296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96.068796068796075</c:v>
                </c:pt>
                <c:pt idx="2">
                  <c:v>94.103194103194099</c:v>
                </c:pt>
                <c:pt idx="3">
                  <c:v>93.120393120393118</c:v>
                </c:pt>
                <c:pt idx="4">
                  <c:v>104.42260442260442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106.26702997275204</c:v>
                </c:pt>
                <c:pt idx="2">
                  <c:v>113.62397820163488</c:v>
                </c:pt>
                <c:pt idx="3">
                  <c:v>110.62670299727519</c:v>
                </c:pt>
                <c:pt idx="4">
                  <c:v>109.26430517711172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102.33766233766232</c:v>
                </c:pt>
                <c:pt idx="2">
                  <c:v>101.81818181818181</c:v>
                </c:pt>
                <c:pt idx="3">
                  <c:v>102.59740259740259</c:v>
                </c:pt>
                <c:pt idx="4">
                  <c:v>103.63636363636364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98.404255319148945</c:v>
                </c:pt>
                <c:pt idx="2">
                  <c:v>106.11702127659575</c:v>
                </c:pt>
                <c:pt idx="3">
                  <c:v>106.11702127659575</c:v>
                </c:pt>
                <c:pt idx="4">
                  <c:v>114.36170212765957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96.263736263736263</c:v>
                </c:pt>
                <c:pt idx="2">
                  <c:v>102.85714285714285</c:v>
                </c:pt>
                <c:pt idx="3">
                  <c:v>105.4945054945055</c:v>
                </c:pt>
                <c:pt idx="4">
                  <c:v>107.69230769230771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102.24438902743142</c:v>
                </c:pt>
                <c:pt idx="2">
                  <c:v>101.24688279301746</c:v>
                </c:pt>
                <c:pt idx="3">
                  <c:v>102.74314214463843</c:v>
                </c:pt>
                <c:pt idx="4">
                  <c:v>110.72319201995013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108.02005012531326</c:v>
                </c:pt>
                <c:pt idx="2">
                  <c:v>110.7769423558897</c:v>
                </c:pt>
                <c:pt idx="3">
                  <c:v>107.76942355889723</c:v>
                </c:pt>
                <c:pt idx="4">
                  <c:v>113.28320802005013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96.202531645569607</c:v>
                </c:pt>
                <c:pt idx="2">
                  <c:v>95.949367088607602</c:v>
                </c:pt>
                <c:pt idx="3">
                  <c:v>99.240506329113913</c:v>
                </c:pt>
                <c:pt idx="4">
                  <c:v>105.56962025316454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108.33333333333333</c:v>
                </c:pt>
                <c:pt idx="2">
                  <c:v>107.71604938271604</c:v>
                </c:pt>
                <c:pt idx="3">
                  <c:v>106.17283950617282</c:v>
                </c:pt>
                <c:pt idx="4">
                  <c:v>109.87654320987654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104.16666666666666</c:v>
                </c:pt>
                <c:pt idx="2">
                  <c:v>105.09259259259258</c:v>
                </c:pt>
                <c:pt idx="3">
                  <c:v>103.47222222222221</c:v>
                </c:pt>
                <c:pt idx="4">
                  <c:v>108.33333333333333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105.6234718826406</c:v>
                </c:pt>
                <c:pt idx="2">
                  <c:v>107.57946210268949</c:v>
                </c:pt>
                <c:pt idx="3">
                  <c:v>103.6674816625917</c:v>
                </c:pt>
                <c:pt idx="4">
                  <c:v>107.09046454767726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106.83544303797467</c:v>
                </c:pt>
                <c:pt idx="2">
                  <c:v>103.29113924050633</c:v>
                </c:pt>
                <c:pt idx="3">
                  <c:v>104.55696202531645</c:v>
                </c:pt>
                <c:pt idx="4">
                  <c:v>108.10126582278478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2.455369831640922</c:v>
                  </c:pt>
                  <c:pt idx="2">
                    <c:v>2.9132743379949986</c:v>
                  </c:pt>
                  <c:pt idx="3">
                    <c:v>2.2884302755772188</c:v>
                  </c:pt>
                  <c:pt idx="4">
                    <c:v>1.6860151795624876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2.455369831640922</c:v>
                  </c:pt>
                  <c:pt idx="2">
                    <c:v>2.9132743379949986</c:v>
                  </c:pt>
                  <c:pt idx="3">
                    <c:v>2.2884302755772188</c:v>
                  </c:pt>
                  <c:pt idx="4">
                    <c:v>1.6860151795624876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102.56394714008543</c:v>
                </c:pt>
                <c:pt idx="2">
                  <c:v>104.18099615106405</c:v>
                </c:pt>
                <c:pt idx="3">
                  <c:v>103.7982169112604</c:v>
                </c:pt>
                <c:pt idx="4">
                  <c:v>108.52957585524034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93.4</c:v>
                </c:pt>
                <c:pt idx="1">
                  <c:v>93.4</c:v>
                </c:pt>
                <c:pt idx="2">
                  <c:v>93.4</c:v>
                </c:pt>
                <c:pt idx="3">
                  <c:v>93.4</c:v>
                </c:pt>
                <c:pt idx="4">
                  <c:v>93.4</c:v>
                </c:pt>
                <c:pt idx="5">
                  <c:v>93.4</c:v>
                </c:pt>
                <c:pt idx="6">
                  <c:v>93.4</c:v>
                </c:pt>
                <c:pt idx="7">
                  <c:v>93.4</c:v>
                </c:pt>
                <c:pt idx="8">
                  <c:v>93.4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106.6</c:v>
                </c:pt>
                <c:pt idx="1">
                  <c:v>106.6</c:v>
                </c:pt>
                <c:pt idx="2">
                  <c:v>106.6</c:v>
                </c:pt>
                <c:pt idx="3">
                  <c:v>106.6</c:v>
                </c:pt>
                <c:pt idx="4">
                  <c:v>106.6</c:v>
                </c:pt>
                <c:pt idx="5">
                  <c:v>106.6</c:v>
                </c:pt>
                <c:pt idx="6">
                  <c:v>106.6</c:v>
                </c:pt>
                <c:pt idx="7">
                  <c:v>106.6</c:v>
                </c:pt>
                <c:pt idx="8">
                  <c:v>106.6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90.7</c:v>
                </c:pt>
                <c:pt idx="1">
                  <c:v>90.7</c:v>
                </c:pt>
                <c:pt idx="2">
                  <c:v>90.7</c:v>
                </c:pt>
                <c:pt idx="3">
                  <c:v>90.7</c:v>
                </c:pt>
                <c:pt idx="4">
                  <c:v>90.7</c:v>
                </c:pt>
                <c:pt idx="5">
                  <c:v>90.7</c:v>
                </c:pt>
                <c:pt idx="6">
                  <c:v>90.7</c:v>
                </c:pt>
                <c:pt idx="7">
                  <c:v>90.7</c:v>
                </c:pt>
                <c:pt idx="8">
                  <c:v>90.7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3</c:v>
                </c:pt>
                <c:pt idx="2">
                  <c:v>5</c:v>
                </c:pt>
                <c:pt idx="3">
                  <c:v>7</c:v>
                </c:pt>
                <c:pt idx="4">
                  <c:v>10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109.3</c:v>
                </c:pt>
                <c:pt idx="1">
                  <c:v>109.3</c:v>
                </c:pt>
                <c:pt idx="2">
                  <c:v>109.3</c:v>
                </c:pt>
                <c:pt idx="3">
                  <c:v>109.3</c:v>
                </c:pt>
                <c:pt idx="4">
                  <c:v>109.3</c:v>
                </c:pt>
                <c:pt idx="5">
                  <c:v>109.3</c:v>
                </c:pt>
                <c:pt idx="6">
                  <c:v>109.3</c:v>
                </c:pt>
                <c:pt idx="7">
                  <c:v>109.3</c:v>
                </c:pt>
                <c:pt idx="8">
                  <c:v>109.3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33664"/>
        <c:axId val="43656320"/>
      </c:scatterChart>
      <c:valAx>
        <c:axId val="43633664"/>
        <c:scaling>
          <c:orientation val="minMax"/>
          <c:max val="1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656320"/>
        <c:crosses val="autoZero"/>
        <c:crossBetween val="midCat"/>
      </c:valAx>
      <c:valAx>
        <c:axId val="43656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633664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C33" sqref="C33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23" t="s">
        <v>0</v>
      </c>
      <c r="D3" s="123"/>
      <c r="E3" s="123"/>
      <c r="F3" s="123"/>
      <c r="G3" s="123"/>
      <c r="H3" s="123"/>
      <c r="I3" s="123"/>
    </row>
    <row r="5" spans="3:9" ht="34.5" x14ac:dyDescent="0.45">
      <c r="C5" s="68" t="s">
        <v>1</v>
      </c>
      <c r="D5" s="68" t="s">
        <v>2</v>
      </c>
    </row>
    <row r="8" spans="3:9" ht="25.5" customHeight="1" x14ac:dyDescent="0.3">
      <c r="C8" s="69" t="s">
        <v>3</v>
      </c>
      <c r="D8" s="114" t="s">
        <v>92</v>
      </c>
      <c r="E8" s="115"/>
      <c r="F8" s="115"/>
      <c r="G8" s="115"/>
      <c r="H8" s="115"/>
      <c r="I8" s="116"/>
    </row>
    <row r="9" spans="3:9" ht="26.25" customHeight="1" x14ac:dyDescent="0.3">
      <c r="C9" s="69" t="s">
        <v>4</v>
      </c>
      <c r="D9" s="114" t="s">
        <v>93</v>
      </c>
      <c r="E9" s="115"/>
      <c r="F9" s="115"/>
      <c r="G9" s="115"/>
      <c r="H9" s="115"/>
      <c r="I9" s="116"/>
    </row>
    <row r="10" spans="3:9" ht="20.25" x14ac:dyDescent="0.3">
      <c r="C10" s="69" t="s">
        <v>5</v>
      </c>
      <c r="D10" s="117" t="s">
        <v>94</v>
      </c>
      <c r="E10" s="118"/>
      <c r="F10" s="118"/>
      <c r="G10" s="118"/>
      <c r="H10" s="118"/>
      <c r="I10" s="119"/>
    </row>
    <row r="11" spans="3:9" x14ac:dyDescent="0.2">
      <c r="C11" s="70" t="s">
        <v>6</v>
      </c>
      <c r="D11" s="120"/>
      <c r="E11" s="121"/>
      <c r="F11" s="121"/>
      <c r="G11" s="121"/>
      <c r="H11" s="121"/>
      <c r="I11" s="122"/>
    </row>
    <row r="12" spans="3:9" ht="25.5" customHeight="1" x14ac:dyDescent="0.3">
      <c r="C12" s="69" t="s">
        <v>7</v>
      </c>
      <c r="D12" s="114" t="s">
        <v>95</v>
      </c>
      <c r="E12" s="115"/>
      <c r="F12" s="115"/>
      <c r="G12" s="115"/>
      <c r="H12" s="115"/>
      <c r="I12" s="116"/>
    </row>
    <row r="13" spans="3:9" ht="24.75" customHeight="1" x14ac:dyDescent="0.3">
      <c r="C13" s="69" t="s">
        <v>8</v>
      </c>
      <c r="D13" s="114" t="s">
        <v>96</v>
      </c>
      <c r="E13" s="115"/>
      <c r="F13" s="115"/>
      <c r="G13" s="115"/>
      <c r="H13" s="115"/>
      <c r="I13" s="116"/>
    </row>
  </sheetData>
  <mergeCells count="1">
    <mergeCell ref="C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tabSelected="1" workbookViewId="0">
      <selection activeCell="A21" sqref="A21"/>
    </sheetView>
  </sheetViews>
  <sheetFormatPr baseColWidth="10" defaultColWidth="11.42578125" defaultRowHeight="12.75" x14ac:dyDescent="0.2"/>
  <cols>
    <col min="1" max="1" width="57.42578125" style="72" customWidth="1"/>
    <col min="2" max="2" width="20.28515625" style="72" customWidth="1"/>
    <col min="3" max="3" width="13" style="72" customWidth="1"/>
    <col min="4" max="4" width="13.28515625" style="72" customWidth="1"/>
    <col min="5" max="5" width="13.42578125" style="72" customWidth="1"/>
    <col min="6" max="6" width="13.5703125" style="72" customWidth="1"/>
    <col min="7" max="7" width="13.7109375" style="72" bestFit="1" customWidth="1"/>
    <col min="8" max="16384" width="11.42578125" style="72"/>
  </cols>
  <sheetData>
    <row r="1" spans="1:7" ht="20.25" x14ac:dyDescent="0.3">
      <c r="A1" s="71" t="s">
        <v>9</v>
      </c>
      <c r="B1" s="71"/>
      <c r="C1" s="71"/>
      <c r="D1" s="71"/>
      <c r="E1" s="71"/>
      <c r="F1" s="71"/>
      <c r="G1" s="71"/>
    </row>
    <row r="2" spans="1:7" ht="20.25" x14ac:dyDescent="0.3">
      <c r="A2" s="73" t="s">
        <v>88</v>
      </c>
      <c r="B2" s="71"/>
      <c r="C2" s="71"/>
      <c r="D2" s="71"/>
      <c r="E2" s="71"/>
      <c r="F2" s="71"/>
      <c r="G2" s="71"/>
    </row>
    <row r="3" spans="1:7" ht="20.25" x14ac:dyDescent="0.3">
      <c r="A3" s="71" t="s">
        <v>10</v>
      </c>
      <c r="B3" s="74"/>
      <c r="C3" s="71"/>
      <c r="D3" s="71"/>
      <c r="E3" s="71"/>
      <c r="F3" s="71"/>
      <c r="G3" s="71"/>
    </row>
    <row r="4" spans="1:7" ht="15" x14ac:dyDescent="0.2">
      <c r="A4" s="75" t="s">
        <v>11</v>
      </c>
      <c r="B4" s="75"/>
      <c r="C4" s="75"/>
      <c r="D4" s="75"/>
      <c r="E4" s="75"/>
      <c r="F4" s="75"/>
      <c r="G4" s="75"/>
    </row>
    <row r="5" spans="1:7" ht="15" x14ac:dyDescent="0.2">
      <c r="A5" s="76" t="s">
        <v>81</v>
      </c>
      <c r="B5" s="77"/>
      <c r="C5" s="77"/>
      <c r="D5" s="77"/>
      <c r="E5" s="77"/>
      <c r="F5" s="77"/>
      <c r="G5" s="77"/>
    </row>
    <row r="6" spans="1:7" ht="15" x14ac:dyDescent="0.2">
      <c r="A6" s="75"/>
      <c r="B6" s="77"/>
      <c r="C6" s="77"/>
      <c r="D6" s="75"/>
      <c r="E6" s="75"/>
      <c r="F6" s="75"/>
      <c r="G6" s="75"/>
    </row>
    <row r="7" spans="1:7" ht="15" x14ac:dyDescent="0.2">
      <c r="A7" s="75" t="s">
        <v>12</v>
      </c>
      <c r="B7" s="77"/>
      <c r="C7" s="77"/>
      <c r="D7" s="77"/>
      <c r="E7" s="77"/>
      <c r="F7" s="77"/>
      <c r="G7" s="77"/>
    </row>
    <row r="8" spans="1:7" ht="15" x14ac:dyDescent="0.2">
      <c r="A8" s="76" t="s">
        <v>82</v>
      </c>
      <c r="B8" s="77"/>
      <c r="C8" s="77"/>
      <c r="D8" s="77"/>
      <c r="E8" s="77"/>
      <c r="F8" s="77"/>
      <c r="G8" s="77"/>
    </row>
    <row r="9" spans="1:7" ht="15" x14ac:dyDescent="0.2">
      <c r="A9" s="75"/>
      <c r="B9" s="77"/>
      <c r="C9" s="77"/>
      <c r="D9" s="77"/>
      <c r="E9" s="75"/>
      <c r="F9" s="75"/>
      <c r="G9" s="75"/>
    </row>
    <row r="10" spans="1:7" ht="15" x14ac:dyDescent="0.2">
      <c r="A10" s="75" t="s">
        <v>13</v>
      </c>
      <c r="B10" s="77"/>
      <c r="C10" s="77"/>
      <c r="D10" s="77"/>
      <c r="E10" s="77"/>
      <c r="F10" s="77"/>
      <c r="G10" s="77"/>
    </row>
    <row r="11" spans="1:7" ht="15" x14ac:dyDescent="0.2">
      <c r="A11" s="76" t="s">
        <v>90</v>
      </c>
      <c r="B11" s="77"/>
      <c r="C11" s="77"/>
      <c r="D11" s="77"/>
      <c r="E11" s="77"/>
      <c r="F11" s="77"/>
      <c r="G11" s="77"/>
    </row>
    <row r="12" spans="1:7" ht="15" x14ac:dyDescent="0.2">
      <c r="A12" s="75"/>
      <c r="B12" s="75"/>
      <c r="C12" s="75"/>
      <c r="D12" s="75"/>
      <c r="E12" s="75"/>
      <c r="F12" s="75"/>
      <c r="G12" s="75"/>
    </row>
    <row r="13" spans="1:7" ht="15" x14ac:dyDescent="0.2">
      <c r="A13" s="75" t="s">
        <v>14</v>
      </c>
      <c r="B13" s="75"/>
      <c r="C13" s="75"/>
      <c r="D13" s="75"/>
      <c r="E13" s="75"/>
      <c r="F13" s="75"/>
      <c r="G13" s="75"/>
    </row>
    <row r="14" spans="1:7" ht="15" x14ac:dyDescent="0.2">
      <c r="A14" s="78"/>
      <c r="B14" s="79" t="s">
        <v>15</v>
      </c>
      <c r="C14" s="79"/>
      <c r="D14" s="79"/>
      <c r="E14" s="75"/>
      <c r="F14" s="75"/>
      <c r="G14" s="75"/>
    </row>
    <row r="15" spans="1:7" ht="15" x14ac:dyDescent="0.2">
      <c r="A15" s="78"/>
      <c r="B15" s="79" t="s">
        <v>16</v>
      </c>
      <c r="C15" s="80"/>
      <c r="D15" s="81"/>
      <c r="E15" s="75"/>
      <c r="F15" s="75"/>
      <c r="G15" s="77"/>
    </row>
    <row r="16" spans="1:7" ht="15" x14ac:dyDescent="0.2">
      <c r="A16" s="78"/>
      <c r="B16" s="82" t="s">
        <v>17</v>
      </c>
      <c r="C16" s="83"/>
      <c r="D16" s="84"/>
      <c r="E16" s="75"/>
      <c r="F16" s="75"/>
      <c r="G16" s="75"/>
    </row>
    <row r="17" spans="1:7" ht="15" x14ac:dyDescent="0.2">
      <c r="A17" s="75"/>
      <c r="B17" s="75"/>
      <c r="C17" s="75"/>
      <c r="D17" s="75"/>
      <c r="E17" s="75"/>
      <c r="F17" s="75"/>
      <c r="G17" s="75"/>
    </row>
    <row r="18" spans="1:7" ht="15" x14ac:dyDescent="0.2">
      <c r="A18" s="75" t="s">
        <v>18</v>
      </c>
      <c r="B18" s="75"/>
      <c r="C18" s="75"/>
      <c r="D18" s="75"/>
      <c r="E18" s="75"/>
      <c r="F18" s="75"/>
      <c r="G18" s="75"/>
    </row>
    <row r="19" spans="1:7" ht="15" x14ac:dyDescent="0.2">
      <c r="A19" s="78"/>
      <c r="B19" s="79" t="s">
        <v>19</v>
      </c>
      <c r="C19" s="75"/>
      <c r="D19" s="75"/>
      <c r="E19" s="75"/>
      <c r="F19" s="75"/>
      <c r="G19" s="75"/>
    </row>
    <row r="20" spans="1:7" ht="15" x14ac:dyDescent="0.2">
      <c r="A20" s="78"/>
      <c r="B20" s="79" t="s">
        <v>20</v>
      </c>
      <c r="C20" s="75"/>
      <c r="D20" s="75"/>
      <c r="E20" s="75"/>
      <c r="F20" s="75"/>
      <c r="G20" s="75"/>
    </row>
    <row r="21" spans="1:7" ht="15" x14ac:dyDescent="0.2">
      <c r="A21" s="78"/>
      <c r="B21" s="79" t="s">
        <v>21</v>
      </c>
      <c r="C21" s="75"/>
      <c r="D21" s="75"/>
      <c r="E21" s="75"/>
      <c r="F21" s="75"/>
      <c r="G21" s="75"/>
    </row>
    <row r="22" spans="1:7" ht="15" x14ac:dyDescent="0.2">
      <c r="A22" s="78"/>
      <c r="B22" s="79" t="s">
        <v>22</v>
      </c>
      <c r="C22" s="75"/>
      <c r="D22" s="75"/>
      <c r="E22" s="75"/>
      <c r="F22" s="75"/>
      <c r="G22" s="75"/>
    </row>
    <row r="23" spans="1:7" ht="15" x14ac:dyDescent="0.2">
      <c r="A23" s="75"/>
      <c r="B23" s="75"/>
      <c r="C23" s="75"/>
      <c r="D23" s="75"/>
      <c r="E23" s="75"/>
      <c r="F23" s="75"/>
      <c r="G23" s="75"/>
    </row>
    <row r="24" spans="1:7" ht="15" x14ac:dyDescent="0.2">
      <c r="A24" s="75" t="s">
        <v>23</v>
      </c>
      <c r="B24" s="75"/>
      <c r="C24" s="75"/>
      <c r="D24" s="75"/>
      <c r="E24" s="75"/>
      <c r="F24" s="75"/>
      <c r="G24" s="75"/>
    </row>
    <row r="25" spans="1:7" ht="15.75" x14ac:dyDescent="0.25">
      <c r="A25" s="85" t="s">
        <v>24</v>
      </c>
      <c r="B25" s="79" t="s">
        <v>25</v>
      </c>
      <c r="C25" s="79" t="s">
        <v>26</v>
      </c>
      <c r="D25" s="79" t="s">
        <v>27</v>
      </c>
      <c r="E25" s="79" t="s">
        <v>28</v>
      </c>
      <c r="F25" s="79" t="s">
        <v>29</v>
      </c>
      <c r="G25" s="79" t="s">
        <v>30</v>
      </c>
    </row>
    <row r="26" spans="1:7" ht="15.75" x14ac:dyDescent="0.25">
      <c r="A26" s="85" t="s">
        <v>89</v>
      </c>
      <c r="B26" s="113">
        <v>0</v>
      </c>
      <c r="C26" s="113">
        <v>3</v>
      </c>
      <c r="D26" s="113">
        <v>5</v>
      </c>
      <c r="E26" s="113">
        <v>7</v>
      </c>
      <c r="F26" s="113">
        <v>10</v>
      </c>
      <c r="G26" s="79"/>
    </row>
    <row r="27" spans="1:7" ht="15" x14ac:dyDescent="0.2">
      <c r="A27" s="79" t="s">
        <v>31</v>
      </c>
      <c r="B27" s="76"/>
      <c r="C27" s="76"/>
      <c r="D27" s="76"/>
      <c r="E27" s="76"/>
      <c r="F27" s="76"/>
      <c r="G27" s="76"/>
    </row>
    <row r="28" spans="1:7" ht="15" x14ac:dyDescent="0.2">
      <c r="A28" s="79" t="s">
        <v>32</v>
      </c>
      <c r="B28" s="76"/>
      <c r="C28" s="76"/>
      <c r="D28" s="76"/>
      <c r="E28" s="76"/>
      <c r="F28" s="76"/>
      <c r="G28" s="76"/>
    </row>
    <row r="29" spans="1:7" ht="15" x14ac:dyDescent="0.2">
      <c r="A29" s="79" t="s">
        <v>33</v>
      </c>
      <c r="B29" s="76"/>
      <c r="C29" s="76"/>
      <c r="D29" s="76"/>
      <c r="E29" s="76"/>
      <c r="F29" s="76"/>
      <c r="G29" s="76"/>
    </row>
    <row r="30" spans="1:7" ht="15" x14ac:dyDescent="0.2">
      <c r="A30" s="79" t="s">
        <v>34</v>
      </c>
      <c r="B30" s="76"/>
      <c r="C30" s="76"/>
      <c r="D30" s="76"/>
      <c r="E30" s="76"/>
      <c r="F30" s="76"/>
      <c r="G30" s="76"/>
    </row>
    <row r="31" spans="1:7" ht="15.75" x14ac:dyDescent="0.25">
      <c r="A31" s="79" t="s">
        <v>35</v>
      </c>
      <c r="B31" s="76"/>
      <c r="C31" s="76"/>
      <c r="D31" s="76"/>
      <c r="E31" s="76"/>
      <c r="F31" s="76"/>
      <c r="G31" s="76"/>
    </row>
    <row r="32" spans="1:7" ht="15.75" thickBot="1" x14ac:dyDescent="0.25">
      <c r="A32" s="86" t="s">
        <v>36</v>
      </c>
      <c r="B32" s="87"/>
      <c r="C32" s="87"/>
      <c r="D32" s="87"/>
      <c r="E32" s="87"/>
      <c r="F32" s="87"/>
      <c r="G32" s="87"/>
    </row>
    <row r="33" spans="1:7" ht="15" x14ac:dyDescent="0.2">
      <c r="A33" s="88" t="s">
        <v>37</v>
      </c>
      <c r="B33" s="89"/>
      <c r="C33" s="89"/>
      <c r="D33" s="89"/>
      <c r="E33" s="89"/>
      <c r="F33" s="89"/>
      <c r="G33" s="90"/>
    </row>
    <row r="34" spans="1:7" ht="15" x14ac:dyDescent="0.2">
      <c r="A34" s="91" t="s">
        <v>38</v>
      </c>
      <c r="B34" s="76"/>
      <c r="C34" s="76"/>
      <c r="D34" s="76"/>
      <c r="E34" s="76"/>
      <c r="F34" s="76"/>
      <c r="G34" s="92"/>
    </row>
    <row r="35" spans="1:7" ht="15" x14ac:dyDescent="0.2">
      <c r="A35" s="91" t="s">
        <v>39</v>
      </c>
      <c r="B35" s="76"/>
      <c r="C35" s="76"/>
      <c r="D35" s="76"/>
      <c r="E35" s="76"/>
      <c r="F35" s="76"/>
      <c r="G35" s="92"/>
    </row>
    <row r="36" spans="1:7" ht="15.75" thickBot="1" x14ac:dyDescent="0.25">
      <c r="A36" s="93" t="s">
        <v>40</v>
      </c>
      <c r="B36" s="94"/>
      <c r="C36" s="94"/>
      <c r="D36" s="94"/>
      <c r="E36" s="94"/>
      <c r="F36" s="94"/>
      <c r="G36" s="95"/>
    </row>
    <row r="37" spans="1:7" ht="15" x14ac:dyDescent="0.2">
      <c r="A37" s="96" t="s">
        <v>41</v>
      </c>
      <c r="B37" s="96"/>
      <c r="C37" s="96"/>
      <c r="D37" s="96"/>
      <c r="E37" s="96"/>
      <c r="F37" s="96"/>
      <c r="G37" s="96"/>
    </row>
    <row r="38" spans="1:7" ht="18" x14ac:dyDescent="0.2">
      <c r="A38" s="79" t="s">
        <v>42</v>
      </c>
      <c r="B38" s="76"/>
      <c r="C38" s="76"/>
      <c r="D38" s="76"/>
      <c r="E38" s="76"/>
      <c r="F38" s="76"/>
      <c r="G38" s="76"/>
    </row>
    <row r="39" spans="1:7" ht="15" x14ac:dyDescent="0.2">
      <c r="A39" s="79" t="s">
        <v>43</v>
      </c>
      <c r="B39" s="76"/>
      <c r="C39" s="76"/>
      <c r="D39" s="76"/>
      <c r="E39" s="76"/>
      <c r="F39" s="76"/>
      <c r="G39" s="76"/>
    </row>
    <row r="40" spans="1:7" ht="15" x14ac:dyDescent="0.2">
      <c r="A40" s="79" t="s">
        <v>44</v>
      </c>
      <c r="B40" s="76"/>
      <c r="C40" s="76"/>
      <c r="D40" s="76"/>
      <c r="E40" s="76"/>
      <c r="F40" s="76"/>
      <c r="G40" s="76"/>
    </row>
    <row r="41" spans="1:7" ht="15" x14ac:dyDescent="0.2">
      <c r="A41" s="79" t="s">
        <v>45</v>
      </c>
      <c r="B41" s="76"/>
      <c r="C41" s="76"/>
      <c r="D41" s="76"/>
      <c r="E41" s="76"/>
      <c r="F41" s="76"/>
      <c r="G41" s="76"/>
    </row>
    <row r="42" spans="1:7" ht="15" x14ac:dyDescent="0.2">
      <c r="A42" s="79" t="s">
        <v>46</v>
      </c>
      <c r="B42" s="76"/>
      <c r="C42" s="76"/>
      <c r="D42" s="76"/>
      <c r="E42" s="76"/>
      <c r="F42" s="76"/>
      <c r="G42" s="76"/>
    </row>
    <row r="43" spans="1:7" ht="15" x14ac:dyDescent="0.2">
      <c r="A43" s="75"/>
      <c r="B43" s="75"/>
      <c r="C43" s="75"/>
      <c r="D43" s="75"/>
      <c r="E43" s="75"/>
      <c r="F43" s="75"/>
      <c r="G43" s="75"/>
    </row>
    <row r="44" spans="1:7" ht="15" x14ac:dyDescent="0.2">
      <c r="A44" s="124" t="s">
        <v>47</v>
      </c>
      <c r="B44" s="124"/>
      <c r="C44" s="124"/>
      <c r="D44" s="124"/>
      <c r="E44" s="124"/>
      <c r="F44" s="124"/>
      <c r="G44" s="124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Normal="100" workbookViewId="0">
      <selection activeCell="G39" sqref="G39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48</v>
      </c>
      <c r="B1" s="14"/>
      <c r="C1" s="130" t="s">
        <v>84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49</v>
      </c>
      <c r="B3" s="6">
        <v>6.6</v>
      </c>
      <c r="C3" s="18" t="s">
        <v>50</v>
      </c>
      <c r="D3" s="17"/>
      <c r="E3" s="7">
        <v>9.3000000000000007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83</v>
      </c>
      <c r="B6" s="5">
        <v>0</v>
      </c>
      <c r="C6" s="3">
        <v>3</v>
      </c>
      <c r="D6" s="3">
        <v>5</v>
      </c>
      <c r="E6" s="3">
        <v>7</v>
      </c>
      <c r="F6" s="3">
        <v>10</v>
      </c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61</v>
      </c>
      <c r="B7" s="132" t="s">
        <v>62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09">
        <v>4.07</v>
      </c>
      <c r="C8" s="108">
        <v>3.91</v>
      </c>
      <c r="D8" s="108">
        <v>3.83</v>
      </c>
      <c r="E8" s="108">
        <v>3.79</v>
      </c>
      <c r="F8" s="108">
        <v>4.25</v>
      </c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09">
        <v>3.67</v>
      </c>
      <c r="C9" s="108">
        <v>3.9</v>
      </c>
      <c r="D9" s="108">
        <v>4.17</v>
      </c>
      <c r="E9" s="108">
        <v>4.0599999999999996</v>
      </c>
      <c r="F9" s="108">
        <v>4.01</v>
      </c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09">
        <v>3.85</v>
      </c>
      <c r="C10" s="108">
        <v>3.94</v>
      </c>
      <c r="D10" s="108">
        <v>3.92</v>
      </c>
      <c r="E10" s="108">
        <v>3.95</v>
      </c>
      <c r="F10" s="108">
        <v>3.99</v>
      </c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109">
        <v>3.76</v>
      </c>
      <c r="C11" s="108">
        <v>3.7</v>
      </c>
      <c r="D11" s="108">
        <v>3.99</v>
      </c>
      <c r="E11" s="108">
        <v>3.99</v>
      </c>
      <c r="F11" s="108">
        <v>4.3</v>
      </c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09">
        <v>4.55</v>
      </c>
      <c r="C12" s="108">
        <v>4.38</v>
      </c>
      <c r="D12" s="108">
        <v>4.68</v>
      </c>
      <c r="E12" s="108">
        <v>4.8</v>
      </c>
      <c r="F12" s="108">
        <v>4.9000000000000004</v>
      </c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09">
        <v>4.01</v>
      </c>
      <c r="C13" s="108">
        <v>4.0999999999999996</v>
      </c>
      <c r="D13" s="108">
        <v>4.0599999999999996</v>
      </c>
      <c r="E13" s="108">
        <v>4.12</v>
      </c>
      <c r="F13" s="108">
        <v>4.4400000000000004</v>
      </c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09">
        <v>3.99</v>
      </c>
      <c r="C14" s="108">
        <v>4.3099999999999996</v>
      </c>
      <c r="D14" s="108">
        <v>4.42</v>
      </c>
      <c r="E14" s="108">
        <v>4.3</v>
      </c>
      <c r="F14" s="108">
        <v>4.5199999999999996</v>
      </c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09">
        <v>3.95</v>
      </c>
      <c r="C15" s="108">
        <v>3.8</v>
      </c>
      <c r="D15" s="108">
        <v>3.79</v>
      </c>
      <c r="E15" s="108">
        <v>3.92</v>
      </c>
      <c r="F15" s="108">
        <v>4.17</v>
      </c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09">
        <v>3.24</v>
      </c>
      <c r="C16" s="108">
        <v>3.51</v>
      </c>
      <c r="D16" s="108">
        <v>3.49</v>
      </c>
      <c r="E16" s="108">
        <v>3.44</v>
      </c>
      <c r="F16" s="108">
        <v>3.56</v>
      </c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30">
        <v>10</v>
      </c>
      <c r="B17" s="109">
        <v>4.32</v>
      </c>
      <c r="C17" s="108">
        <v>4.5</v>
      </c>
      <c r="D17" s="108">
        <v>4.54</v>
      </c>
      <c r="E17" s="108">
        <v>4.47</v>
      </c>
      <c r="F17" s="108">
        <v>4.68</v>
      </c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5" x14ac:dyDescent="0.25">
      <c r="A18" s="30">
        <v>11</v>
      </c>
      <c r="B18" s="109">
        <v>4.09</v>
      </c>
      <c r="C18" s="108">
        <v>4.32</v>
      </c>
      <c r="D18" s="108">
        <v>4.4000000000000004</v>
      </c>
      <c r="E18" s="108">
        <v>4.24</v>
      </c>
      <c r="F18" s="108">
        <v>4.38</v>
      </c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5" x14ac:dyDescent="0.25">
      <c r="A19" s="30">
        <v>12</v>
      </c>
      <c r="B19" s="109">
        <v>3.95</v>
      </c>
      <c r="C19" s="108">
        <v>4.22</v>
      </c>
      <c r="D19" s="108">
        <v>4.08</v>
      </c>
      <c r="E19" s="108">
        <v>4.13</v>
      </c>
      <c r="F19" s="108">
        <v>4.2699999999999996</v>
      </c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5" x14ac:dyDescent="0.2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5" x14ac:dyDescent="0.2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5" x14ac:dyDescent="0.2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.25" x14ac:dyDescent="0.2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.25" x14ac:dyDescent="0.2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.25" x14ac:dyDescent="0.2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.25" x14ac:dyDescent="0.2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.25" x14ac:dyDescent="0.2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5" t="s">
        <v>63</v>
      </c>
      <c r="L40" s="126"/>
      <c r="M40" s="126"/>
      <c r="N40" s="126"/>
      <c r="O40" s="126"/>
      <c r="P40" s="126"/>
      <c r="Q40" s="126"/>
      <c r="R40" s="126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6" t="s">
        <v>64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96.068796068796075</v>
      </c>
      <c r="D64" s="25">
        <f t="shared" ref="D64:D73" si="2">IF((B8&lt;&gt;0)*ISNUMBER(D8),100*(D8/B8),"")</f>
        <v>94.103194103194099</v>
      </c>
      <c r="E64" s="25">
        <f t="shared" ref="E64:E73" si="3">IF((B8&lt;&gt;0)*ISNUMBER(E8),100*(E8/B8),"")</f>
        <v>93.120393120393118</v>
      </c>
      <c r="F64" s="25">
        <f t="shared" ref="F64:F73" si="4">IF((B8&lt;&gt;0)*ISNUMBER(F8),100*(F8/B8),"")</f>
        <v>104.42260442260442</v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106.26702997275204</v>
      </c>
      <c r="D65" s="25">
        <f t="shared" si="2"/>
        <v>113.62397820163488</v>
      </c>
      <c r="E65" s="25">
        <f t="shared" si="3"/>
        <v>110.62670299727519</v>
      </c>
      <c r="F65" s="25">
        <f t="shared" si="4"/>
        <v>109.26430517711172</v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102.33766233766232</v>
      </c>
      <c r="D66" s="25">
        <f t="shared" si="2"/>
        <v>101.81818181818181</v>
      </c>
      <c r="E66" s="25">
        <f t="shared" si="3"/>
        <v>102.59740259740259</v>
      </c>
      <c r="F66" s="25">
        <f t="shared" si="4"/>
        <v>103.63636363636364</v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98.404255319148945</v>
      </c>
      <c r="D67" s="25">
        <f t="shared" si="2"/>
        <v>106.11702127659575</v>
      </c>
      <c r="E67" s="25">
        <f t="shared" si="3"/>
        <v>106.11702127659575</v>
      </c>
      <c r="F67" s="25">
        <f t="shared" si="4"/>
        <v>114.36170212765957</v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96.263736263736263</v>
      </c>
      <c r="D68" s="25">
        <f t="shared" si="2"/>
        <v>102.85714285714285</v>
      </c>
      <c r="E68" s="25">
        <f t="shared" si="3"/>
        <v>105.4945054945055</v>
      </c>
      <c r="F68" s="25">
        <f t="shared" si="4"/>
        <v>107.69230769230771</v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102.24438902743142</v>
      </c>
      <c r="D69" s="25">
        <f t="shared" si="2"/>
        <v>101.24688279301746</v>
      </c>
      <c r="E69" s="25">
        <f t="shared" si="3"/>
        <v>102.74314214463843</v>
      </c>
      <c r="F69" s="25">
        <f t="shared" si="4"/>
        <v>110.72319201995013</v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108.02005012531326</v>
      </c>
      <c r="D70" s="25">
        <f t="shared" si="2"/>
        <v>110.7769423558897</v>
      </c>
      <c r="E70" s="25">
        <f t="shared" si="3"/>
        <v>107.76942355889723</v>
      </c>
      <c r="F70" s="25">
        <f t="shared" si="4"/>
        <v>113.28320802005013</v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96.202531645569607</v>
      </c>
      <c r="D71" s="25">
        <f t="shared" si="2"/>
        <v>95.949367088607602</v>
      </c>
      <c r="E71" s="25">
        <f t="shared" si="3"/>
        <v>99.240506329113913</v>
      </c>
      <c r="F71" s="25">
        <f t="shared" si="4"/>
        <v>105.56962025316454</v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108.33333333333333</v>
      </c>
      <c r="D72" s="25">
        <f t="shared" si="2"/>
        <v>107.71604938271604</v>
      </c>
      <c r="E72" s="25">
        <f t="shared" si="3"/>
        <v>106.17283950617282</v>
      </c>
      <c r="F72" s="25">
        <f t="shared" si="4"/>
        <v>109.87654320987654</v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104.16666666666666</v>
      </c>
      <c r="D73" s="25">
        <f t="shared" si="2"/>
        <v>105.09259259259258</v>
      </c>
      <c r="E73" s="25">
        <f t="shared" si="3"/>
        <v>103.47222222222221</v>
      </c>
      <c r="F73" s="25">
        <f t="shared" si="4"/>
        <v>108.33333333333333</v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105.6234718826406</v>
      </c>
      <c r="D74" s="25">
        <f t="shared" ref="D74:D103" si="11">IF((B18&lt;&gt;0)*ISNUMBER(D18),100*(D18/B18),"")</f>
        <v>107.57946210268949</v>
      </c>
      <c r="E74" s="25">
        <f t="shared" ref="E74:E103" si="12">IF((B18&lt;&gt;0)*ISNUMBER(E18),100*(E18/B18),"")</f>
        <v>103.6674816625917</v>
      </c>
      <c r="F74" s="25">
        <f t="shared" ref="F74:F103" si="13">IF((B18&lt;&gt;0)*ISNUMBER(F18),100*(F18/B18),"")</f>
        <v>107.09046454767726</v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106.83544303797467</v>
      </c>
      <c r="D75" s="25">
        <f t="shared" si="11"/>
        <v>103.29113924050633</v>
      </c>
      <c r="E75" s="25">
        <f t="shared" si="12"/>
        <v>104.55696202531645</v>
      </c>
      <c r="F75" s="25">
        <f t="shared" si="13"/>
        <v>108.10126582278478</v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65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66</v>
      </c>
      <c r="B114" s="26">
        <f t="shared" ref="B114:H114" si="27">IF(B115&gt;0,AVERAGE(B64:B113),"")</f>
        <v>100</v>
      </c>
      <c r="C114" s="26">
        <f t="shared" si="27"/>
        <v>102.56394714008543</v>
      </c>
      <c r="D114" s="26">
        <f t="shared" si="27"/>
        <v>104.18099615106405</v>
      </c>
      <c r="E114" s="26">
        <f t="shared" si="27"/>
        <v>103.7982169112604</v>
      </c>
      <c r="F114" s="26">
        <f t="shared" si="27"/>
        <v>108.52957585524034</v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12</v>
      </c>
      <c r="F115" s="26">
        <f t="shared" si="28"/>
        <v>12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4.7361893763797882</v>
      </c>
      <c r="D116" s="26">
        <f t="shared" si="29"/>
        <v>5.6194463222148086</v>
      </c>
      <c r="E116" s="26">
        <f t="shared" si="29"/>
        <v>4.414177864412129</v>
      </c>
      <c r="F116" s="26">
        <f t="shared" si="29"/>
        <v>3.2521728820470002</v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1.3672201056929583</v>
      </c>
      <c r="D117" s="26">
        <f t="shared" si="30"/>
        <v>1.6221944234136862</v>
      </c>
      <c r="E117" s="26">
        <f t="shared" si="30"/>
        <v>1.2742633891346151</v>
      </c>
      <c r="F117" s="26">
        <f t="shared" si="30"/>
        <v>0.93882144445051829</v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>
        <f t="shared" si="31"/>
        <v>1.7958848187040437</v>
      </c>
      <c r="F118" s="26">
        <f t="shared" si="31"/>
        <v>1.7958848187040437</v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71</v>
      </c>
      <c r="B119" s="26">
        <f>IF(B115&gt;2,B118*B117,"")</f>
        <v>0</v>
      </c>
      <c r="C119" s="26">
        <f t="shared" ref="C119:H119" si="32">IF(C115&gt;2,C118*C117,"")</f>
        <v>2.455369831640922</v>
      </c>
      <c r="D119" s="26">
        <f t="shared" si="32"/>
        <v>2.9132743379949986</v>
      </c>
      <c r="E119" s="26">
        <f t="shared" si="32"/>
        <v>2.2884302755772188</v>
      </c>
      <c r="F119" s="26">
        <f t="shared" si="32"/>
        <v>1.6860151795624876</v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96.068796068796075</v>
      </c>
      <c r="D120" s="26">
        <f t="shared" si="33"/>
        <v>94.103194103194099</v>
      </c>
      <c r="E120" s="26">
        <f t="shared" si="33"/>
        <v>93.120393120393118</v>
      </c>
      <c r="F120" s="26">
        <f t="shared" si="33"/>
        <v>103.63636363636364</v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108.33333333333333</v>
      </c>
      <c r="D121" s="26">
        <f t="shared" si="34"/>
        <v>113.62397820163488</v>
      </c>
      <c r="E121" s="26">
        <f t="shared" si="34"/>
        <v>110.62670299727519</v>
      </c>
      <c r="F121" s="26">
        <f t="shared" si="34"/>
        <v>114.36170212765957</v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74</v>
      </c>
      <c r="B122" s="38">
        <f>100-B3</f>
        <v>93.4</v>
      </c>
      <c r="C122" s="38">
        <f>100-B3</f>
        <v>93.4</v>
      </c>
      <c r="D122" s="38">
        <f>100-B3</f>
        <v>93.4</v>
      </c>
      <c r="E122" s="38">
        <f>100-B3</f>
        <v>93.4</v>
      </c>
      <c r="F122" s="38">
        <f>100-B3</f>
        <v>93.4</v>
      </c>
      <c r="G122" s="38">
        <f>100-B3</f>
        <v>93.4</v>
      </c>
      <c r="H122" s="38">
        <f>100-B3</f>
        <v>93.4</v>
      </c>
      <c r="I122" s="38">
        <f>100-B3</f>
        <v>93.4</v>
      </c>
      <c r="J122" s="38">
        <f>100-B3</f>
        <v>93.4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75</v>
      </c>
      <c r="B123" s="24">
        <f>100+B3</f>
        <v>106.6</v>
      </c>
      <c r="C123" s="24">
        <f>100+B3</f>
        <v>106.6</v>
      </c>
      <c r="D123" s="24">
        <f>100+B3</f>
        <v>106.6</v>
      </c>
      <c r="E123" s="24">
        <f>100+B3</f>
        <v>106.6</v>
      </c>
      <c r="F123" s="24">
        <f>100+B3</f>
        <v>106.6</v>
      </c>
      <c r="G123" s="24">
        <f>100+B3</f>
        <v>106.6</v>
      </c>
      <c r="H123" s="24">
        <f>100+B3</f>
        <v>106.6</v>
      </c>
      <c r="I123" s="24">
        <f>100+B3</f>
        <v>106.6</v>
      </c>
      <c r="J123" s="24">
        <f>100+B3</f>
        <v>106.6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76</v>
      </c>
      <c r="B124" s="24">
        <f>100-E3</f>
        <v>90.7</v>
      </c>
      <c r="C124" s="24">
        <f>100-E3</f>
        <v>90.7</v>
      </c>
      <c r="D124" s="24">
        <f>100-E3</f>
        <v>90.7</v>
      </c>
      <c r="E124" s="24">
        <f>100-E3</f>
        <v>90.7</v>
      </c>
      <c r="F124" s="24">
        <f>100-E3</f>
        <v>90.7</v>
      </c>
      <c r="G124" s="24">
        <f>100-E3</f>
        <v>90.7</v>
      </c>
      <c r="H124" s="24">
        <f>100-E3</f>
        <v>90.7</v>
      </c>
      <c r="I124" s="24">
        <f>100-E3</f>
        <v>90.7</v>
      </c>
      <c r="J124" s="39">
        <f>100-E3</f>
        <v>90.7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77</v>
      </c>
      <c r="B125" s="41">
        <f>100+E3</f>
        <v>109.3</v>
      </c>
      <c r="C125" s="41">
        <f>100+E3</f>
        <v>109.3</v>
      </c>
      <c r="D125" s="41">
        <f>100+E3</f>
        <v>109.3</v>
      </c>
      <c r="E125" s="41">
        <f>100+E3</f>
        <v>109.3</v>
      </c>
      <c r="F125" s="41">
        <f>100+E3</f>
        <v>109.3</v>
      </c>
      <c r="G125" s="41">
        <f>100+E3</f>
        <v>109.3</v>
      </c>
      <c r="H125" s="41">
        <f>100+E3</f>
        <v>109.3</v>
      </c>
      <c r="I125" s="41">
        <f>100+E3</f>
        <v>109.3</v>
      </c>
      <c r="J125" s="37">
        <f>100+E3</f>
        <v>109.3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C18" sqref="C18"/>
    </sheetView>
  </sheetViews>
  <sheetFormatPr baseColWidth="10" defaultColWidth="11.42578125" defaultRowHeight="12.75" x14ac:dyDescent="0.2"/>
  <cols>
    <col min="1" max="16384" width="11.42578125" style="67"/>
  </cols>
  <sheetData>
    <row r="2" spans="2:13" ht="13.5" thickBot="1" x14ac:dyDescent="0.25"/>
    <row r="3" spans="2:13" ht="34.5" x14ac:dyDescent="0.45">
      <c r="B3" s="97" t="s">
        <v>78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2:13" x14ac:dyDescent="0.2">
      <c r="B4" s="100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2:13" x14ac:dyDescent="0.2">
      <c r="B5" s="100"/>
      <c r="C5" s="101" t="s">
        <v>85</v>
      </c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2:13" x14ac:dyDescent="0.2">
      <c r="B6" s="100"/>
      <c r="C6" s="101" t="s">
        <v>86</v>
      </c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13" x14ac:dyDescent="0.2">
      <c r="B7" s="100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13" x14ac:dyDescent="0.2">
      <c r="B8" s="100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2:13" x14ac:dyDescent="0.2">
      <c r="B9" s="100"/>
      <c r="C9" s="110"/>
      <c r="D9" s="110"/>
      <c r="E9" s="101"/>
      <c r="F9" s="101"/>
      <c r="G9" s="101"/>
      <c r="H9" s="101"/>
      <c r="I9" s="101"/>
      <c r="J9" s="101"/>
      <c r="K9" s="101"/>
      <c r="L9" s="101"/>
      <c r="M9" s="102"/>
    </row>
    <row r="10" spans="2:13" x14ac:dyDescent="0.2">
      <c r="B10" s="100"/>
      <c r="C10" s="110"/>
      <c r="D10" s="110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2:13" x14ac:dyDescent="0.2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2:13" x14ac:dyDescent="0.2">
      <c r="B12" s="100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2:13" ht="13.5" thickBot="1" x14ac:dyDescent="0.25">
      <c r="B13" s="103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</row>
    <row r="14" spans="2:13" ht="45" thickBot="1" x14ac:dyDescent="0.6">
      <c r="B14" s="106"/>
    </row>
    <row r="15" spans="2:13" ht="44.25" x14ac:dyDescent="0.55000000000000004">
      <c r="B15" s="107" t="s">
        <v>79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</row>
    <row r="16" spans="2:13" x14ac:dyDescent="0.2">
      <c r="B16" s="100"/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2:13" x14ac:dyDescent="0.2">
      <c r="B17" s="100"/>
      <c r="C17" s="111" t="s">
        <v>91</v>
      </c>
      <c r="D17" s="111"/>
      <c r="E17" s="111"/>
      <c r="F17" s="101"/>
      <c r="G17" s="101"/>
      <c r="H17" s="101"/>
      <c r="I17" s="101"/>
      <c r="J17" s="101"/>
      <c r="K17" s="101"/>
      <c r="L17" s="101"/>
      <c r="M17" s="102"/>
    </row>
    <row r="18" spans="2:13" x14ac:dyDescent="0.2">
      <c r="B18" s="100"/>
      <c r="C18" s="111"/>
      <c r="D18" s="111"/>
      <c r="E18" s="111"/>
      <c r="F18" s="101"/>
      <c r="G18" s="101"/>
      <c r="H18" s="101"/>
      <c r="I18" s="101"/>
      <c r="J18" s="101"/>
      <c r="K18" s="101"/>
      <c r="L18" s="101"/>
      <c r="M18" s="102"/>
    </row>
    <row r="19" spans="2:13" x14ac:dyDescent="0.2">
      <c r="B19" s="100"/>
      <c r="C19" s="111"/>
      <c r="D19" s="111"/>
      <c r="E19" s="111"/>
      <c r="F19" s="101"/>
      <c r="G19" s="101"/>
      <c r="H19" s="101"/>
      <c r="I19" s="101"/>
      <c r="J19" s="101"/>
      <c r="K19" s="101"/>
      <c r="L19" s="101"/>
      <c r="M19" s="102"/>
    </row>
    <row r="20" spans="2:13" x14ac:dyDescent="0.2">
      <c r="B20" s="100"/>
      <c r="C20" s="111"/>
      <c r="D20" s="111"/>
      <c r="E20" s="111"/>
      <c r="F20" s="101"/>
      <c r="G20" s="101"/>
      <c r="H20" s="101"/>
      <c r="I20" s="101"/>
      <c r="J20" s="101"/>
      <c r="K20" s="101"/>
      <c r="L20" s="101"/>
      <c r="M20" s="102"/>
    </row>
    <row r="21" spans="2:13" x14ac:dyDescent="0.2">
      <c r="B21" s="100"/>
      <c r="C21" s="111"/>
      <c r="D21" s="111"/>
      <c r="E21" s="111"/>
      <c r="F21" s="101"/>
      <c r="G21" s="101"/>
      <c r="H21" s="101"/>
      <c r="I21" s="101"/>
      <c r="J21" s="101"/>
      <c r="K21" s="101"/>
      <c r="L21" s="101"/>
      <c r="M21" s="102"/>
    </row>
    <row r="22" spans="2:13" x14ac:dyDescent="0.2">
      <c r="B22" s="100"/>
      <c r="C22" s="111"/>
      <c r="D22" s="111"/>
      <c r="E22" s="111"/>
      <c r="F22" s="101"/>
      <c r="G22" s="101"/>
      <c r="H22" s="101"/>
      <c r="I22" s="101"/>
      <c r="J22" s="101"/>
      <c r="K22" s="101"/>
      <c r="L22" s="101"/>
      <c r="M22" s="102"/>
    </row>
    <row r="23" spans="2:13" ht="13.5" thickBot="1" x14ac:dyDescent="0.25">
      <c r="B23" s="103" t="s">
        <v>80</v>
      </c>
      <c r="C23" s="112"/>
      <c r="D23" s="112" t="s">
        <v>87</v>
      </c>
      <c r="E23" s="112"/>
      <c r="F23" s="104"/>
      <c r="G23" s="104"/>
      <c r="H23" s="104"/>
      <c r="I23" s="104"/>
      <c r="J23" s="104"/>
      <c r="K23" s="104"/>
      <c r="L23" s="104"/>
      <c r="M23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2022-04-20T09:08:17Z</dcterms:modified>
  <cp:category/>
  <cp:contentStatus/>
</cp:coreProperties>
</file>