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0787D883-AE12-43ED-9A6D-5CF46B0AA65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6" i="2" s="1"/>
  <c r="C7" i="2" s="1"/>
  <c r="C5" i="2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J117" i="1" l="1"/>
  <c r="J114" i="1"/>
  <c r="J118" i="1"/>
  <c r="B114" i="1"/>
  <c r="F121" i="1"/>
  <c r="I120" i="1"/>
  <c r="I116" i="1"/>
  <c r="I117" i="1" s="1"/>
  <c r="H118" i="1"/>
  <c r="I114" i="1"/>
  <c r="I118" i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I119" i="1" l="1"/>
  <c r="H119" i="1"/>
  <c r="C119" i="1"/>
  <c r="D119" i="1"/>
</calcChain>
</file>

<file path=xl/sharedStrings.xml><?xml version="1.0" encoding="utf-8"?>
<sst xmlns="http://schemas.openxmlformats.org/spreadsheetml/2006/main" count="126" uniqueCount="108">
  <si>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</si>
  <si>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</si>
  <si>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</si>
  <si>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</si>
  <si>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</si>
  <si>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</si>
  <si>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</si>
  <si>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</si>
  <si>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</si>
  <si>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</si>
  <si>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</si>
  <si>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</si>
  <si>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</si>
  <si>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</si>
  <si>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</si>
  <si>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</si>
  <si>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</si>
  <si>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</si>
  <si>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</si>
  <si>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</si>
  <si>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</si>
  <si>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</si>
  <si>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</si>
  <si>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</si>
  <si>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</si>
  <si>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</si>
  <si>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</si>
  <si>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</si>
  <si>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</si>
  <si>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</si>
  <si>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</si>
  <si>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</si>
  <si>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</si>
  <si>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</si>
  <si>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</si>
  <si>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</si>
  <si>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</si>
  <si>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</si>
  <si>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</si>
  <si>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</si>
  <si>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</si>
  <si>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</si>
  <si>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</si>
  <si>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</si>
  <si>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</si>
  <si>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</si>
  <si>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</si>
  <si>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</si>
  <si>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</si>
  <si>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</si>
  <si>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</si>
  <si>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</si>
  <si>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</si>
  <si>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</si>
  <si>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</si>
  <si>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</si>
  <si>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</si>
  <si>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</si>
  <si>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</si>
  <si>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</si>
  <si>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</si>
  <si>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</si>
  <si>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</si>
  <si>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</si>
  <si>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</si>
  <si>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</si>
  <si>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</si>
  <si>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</si>
  <si>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</si>
  <si>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</si>
  <si>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</si>
  <si>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</si>
  <si>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</si>
  <si>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</si>
  <si>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</si>
  <si>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</si>
  <si>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</si>
  <si>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</si>
  <si>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</si>
  <si>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Solveig Apeland</t>
  </si>
  <si>
    <t>K2EDTA</t>
  </si>
  <si>
    <t>Sysmex XN, instrument XN5 (masterinstrument)</t>
  </si>
  <si>
    <t>Fluorescens flowcytometri</t>
  </si>
  <si>
    <t>x</t>
  </si>
  <si>
    <t>21.01.2020 - 24.01.2020</t>
  </si>
  <si>
    <t>Betingelse 6</t>
  </si>
  <si>
    <t>Betingelse 7</t>
  </si>
  <si>
    <t>Retikulocytthemoglobin, Ret-He, (pg)</t>
  </si>
  <si>
    <t xml:space="preserve">Retikulocytthemoglobin, Ret-He i kjøleskap </t>
  </si>
  <si>
    <t>Avdeling for medisinsk biokjemi, Stavanger universitetssjukehus</t>
  </si>
  <si>
    <t>Cellpack DFL og Fluorocell RET fra Sysmex</t>
  </si>
  <si>
    <t xml:space="preserve">Oppbevaring i kjøleskap fram til analysering. </t>
  </si>
  <si>
    <t>Deretter blanding 5 min. og 30 min. temperering.</t>
  </si>
  <si>
    <t>EFLM Biological Variation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</si>
  <si>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</si>
  <si>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</si>
  <si>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</si>
  <si>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</si>
  <si>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</si>
  <si>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t>Retikulocytthemoglobin, Ret-He (pg)</t>
  </si>
  <si>
    <t xml:space="preserve">Alle prøvene er tatt samtidig og oppbevart i kjøleskap fram til analysering. Det er 1 prøve per person  per oppbevaringstid. </t>
  </si>
  <si>
    <t>Pasientsvar må ses i sammenheng med analysemetodens ytelse og begrensning (CVa 5%).</t>
  </si>
  <si>
    <t xml:space="preserve">Prøvene på to av personene stiger ved t1 og forblir på et høyere nivå. Endringen gjør at t1 og utover faller utenfor og nær utenfor grense for tillatt totalfeil. </t>
  </si>
  <si>
    <t xml:space="preserve">Vi velger å godta at disse punktene overstiger grense for tillatt totalfeil. Ut fra klinisk bruk er det ikke nødvendig med så strenge </t>
  </si>
  <si>
    <t>krav for å overvåke beinmargsproduksjon.</t>
  </si>
  <si>
    <t>10.05.2022 Solveig Apeland, fagbioingeniør hematologi og Øyvind Skadberg, avdelingsoverlege.</t>
  </si>
  <si>
    <t xml:space="preserve">Resultatene viser at retikulocytthemoglobin stiger mellom 24 og 48 timer for så å synke igjen. Enkelte punkter går i dette tidsrommet over tillatt totalfeil. </t>
  </si>
  <si>
    <t>Vi velger å godta en holdbarhet for retikulocytthemoglobin på inntil 72 timer på prøver oppbevart under optimale forutsetninger (i kjøleskap fram til analysering).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</si>
</sst>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6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0" fontId="3" fillId="0" borderId="0" xfId="1" applyAlignment="1" applyProtection="1"/>
    <xf numFmtId="49" fontId="0" fillId="0" borderId="24" xfId="0" applyNumberFormat="1" applyBorder="1"/>
    <xf numFmtId="49" fontId="0" fillId="0" borderId="0" xfId="0" applyNumberFormat="1"/>
    <xf numFmtId="0" fontId="22" fillId="0" borderId="0" xfId="2" applyBorder="1"/>
    <xf numFmtId="0" fontId="0" fillId="0" borderId="0" xfId="2" applyFont="1" applyBorder="1"/>
    <xf numFmtId="14" fontId="22" fillId="0" borderId="0" xfId="2" applyNumberFormat="1" applyBorder="1"/>
    <xf numFmtId="0" fontId="23" fillId="0" borderId="0" xfId="0" applyFont="1" applyBorder="1"/>
    <xf numFmtId="0" fontId="2" fillId="0" borderId="0" xfId="0" applyFont="1" applyBorder="1"/>
    <xf numFmtId="0" fontId="22" fillId="0" borderId="15" xfId="2" applyBorder="1"/>
    <xf numFmtId="0" fontId="22" fillId="0" borderId="10" xfId="2" applyBorder="1"/>
    <xf numFmtId="0" fontId="22" fillId="0" borderId="1" xfId="2" applyBorder="1"/>
    <xf numFmtId="0" fontId="22" fillId="0" borderId="11" xfId="2" applyBorder="1"/>
    <xf numFmtId="0" fontId="22" fillId="0" borderId="9" xfId="2" applyBorder="1"/>
    <xf numFmtId="0" fontId="22" fillId="0" borderId="6" xfId="2" applyBorder="1"/>
    <xf numFmtId="0" fontId="22" fillId="0" borderId="12" xfId="2" applyBorder="1"/>
    <xf numFmtId="0" fontId="8" fillId="0" borderId="52" xfId="2" applyFont="1" applyBorder="1"/>
    <xf numFmtId="0" fontId="24" fillId="0" borderId="0" xfId="0" applyFont="1" applyBorder="1"/>
    <xf numFmtId="0" fontId="24" fillId="9" borderId="0" xfId="0" applyFont="1" applyFill="1" applyBorder="1"/>
    <xf numFmtId="0" fontId="18" fillId="5" borderId="0" xfId="0" applyFont="1" applyFill="1" applyBorder="1" applyAlignment="1">
      <alignment horizontal="center"/>
    </xf>
    <xf numFmtId="0" fontId="18" fillId="6" borderId="0" xfId="0" applyFont="1" applyFill="1" applyBorder="1"/>
    <xf numFmtId="0" fontId="8" fillId="0" borderId="0" xfId="2" applyFont="1" applyFill="1"/>
    <xf numFmtId="0" fontId="22" fillId="0" borderId="0" xfId="2" applyFill="1"/>
    <xf numFmtId="0" fontId="8" fillId="5" borderId="47" xfId="0" applyFon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32.700000000000003</c:v>
                </c:pt>
                <c:pt idx="1">
                  <c:v>33.700000000000003</c:v>
                </c:pt>
                <c:pt idx="2">
                  <c:v>33.5</c:v>
                </c:pt>
                <c:pt idx="3">
                  <c:v>33.6</c:v>
                </c:pt>
                <c:pt idx="4">
                  <c:v>33.299999999999997</c:v>
                </c:pt>
                <c:pt idx="5">
                  <c:v>32.9</c:v>
                </c:pt>
                <c:pt idx="6">
                  <c:v>33.5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31.9</c:v>
                </c:pt>
                <c:pt idx="1">
                  <c:v>31.7</c:v>
                </c:pt>
                <c:pt idx="2">
                  <c:v>32.200000000000003</c:v>
                </c:pt>
                <c:pt idx="3">
                  <c:v>32.5</c:v>
                </c:pt>
                <c:pt idx="4">
                  <c:v>32.4</c:v>
                </c:pt>
                <c:pt idx="5">
                  <c:v>31.7</c:v>
                </c:pt>
                <c:pt idx="6">
                  <c:v>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31.5</c:v>
                </c:pt>
                <c:pt idx="1">
                  <c:v>31.5</c:v>
                </c:pt>
                <c:pt idx="2">
                  <c:v>31.3</c:v>
                </c:pt>
                <c:pt idx="3">
                  <c:v>31.5</c:v>
                </c:pt>
                <c:pt idx="4">
                  <c:v>31.9</c:v>
                </c:pt>
                <c:pt idx="5">
                  <c:v>31.2</c:v>
                </c:pt>
                <c:pt idx="6">
                  <c:v>31.5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32.799999999999997</c:v>
                </c:pt>
                <c:pt idx="1">
                  <c:v>32.700000000000003</c:v>
                </c:pt>
                <c:pt idx="2">
                  <c:v>32.700000000000003</c:v>
                </c:pt>
                <c:pt idx="3">
                  <c:v>32.9</c:v>
                </c:pt>
                <c:pt idx="4">
                  <c:v>32.700000000000003</c:v>
                </c:pt>
                <c:pt idx="5">
                  <c:v>32.700000000000003</c:v>
                </c:pt>
                <c:pt idx="6">
                  <c:v>32.799999999999997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32.799999999999997</c:v>
                </c:pt>
                <c:pt idx="1">
                  <c:v>32.9</c:v>
                </c:pt>
                <c:pt idx="2">
                  <c:v>32.9</c:v>
                </c:pt>
                <c:pt idx="3">
                  <c:v>32.299999999999997</c:v>
                </c:pt>
                <c:pt idx="4">
                  <c:v>32.799999999999997</c:v>
                </c:pt>
                <c:pt idx="5">
                  <c:v>32.200000000000003</c:v>
                </c:pt>
                <c:pt idx="6">
                  <c:v>32.799999999999997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31.1</c:v>
                </c:pt>
                <c:pt idx="1">
                  <c:v>31.1</c:v>
                </c:pt>
                <c:pt idx="2">
                  <c:v>31.2</c:v>
                </c:pt>
                <c:pt idx="3">
                  <c:v>30.9</c:v>
                </c:pt>
                <c:pt idx="4">
                  <c:v>31</c:v>
                </c:pt>
                <c:pt idx="5">
                  <c:v>31.3</c:v>
                </c:pt>
                <c:pt idx="6">
                  <c:v>31.4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34.700000000000003</c:v>
                </c:pt>
                <c:pt idx="1">
                  <c:v>34.6</c:v>
                </c:pt>
                <c:pt idx="2">
                  <c:v>34.299999999999997</c:v>
                </c:pt>
                <c:pt idx="3">
                  <c:v>35</c:v>
                </c:pt>
                <c:pt idx="4">
                  <c:v>34.9</c:v>
                </c:pt>
                <c:pt idx="5">
                  <c:v>34.6</c:v>
                </c:pt>
                <c:pt idx="6">
                  <c:v>34.6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34.9</c:v>
                </c:pt>
                <c:pt idx="1">
                  <c:v>34.200000000000003</c:v>
                </c:pt>
                <c:pt idx="2">
                  <c:v>34.6</c:v>
                </c:pt>
                <c:pt idx="3">
                  <c:v>34.4</c:v>
                </c:pt>
                <c:pt idx="4">
                  <c:v>33.9</c:v>
                </c:pt>
                <c:pt idx="5">
                  <c:v>34.200000000000003</c:v>
                </c:pt>
                <c:pt idx="6">
                  <c:v>34.5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35</c:v>
                </c:pt>
                <c:pt idx="1">
                  <c:v>35.1</c:v>
                </c:pt>
                <c:pt idx="2">
                  <c:v>35.4</c:v>
                </c:pt>
                <c:pt idx="3">
                  <c:v>35</c:v>
                </c:pt>
                <c:pt idx="4">
                  <c:v>35.299999999999997</c:v>
                </c:pt>
                <c:pt idx="5">
                  <c:v>35</c:v>
                </c:pt>
                <c:pt idx="6">
                  <c:v>35.1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32.1</c:v>
                </c:pt>
                <c:pt idx="1">
                  <c:v>31.4</c:v>
                </c:pt>
                <c:pt idx="2">
                  <c:v>31.7</c:v>
                </c:pt>
                <c:pt idx="3">
                  <c:v>31.5</c:v>
                </c:pt>
                <c:pt idx="4">
                  <c:v>31.9</c:v>
                </c:pt>
                <c:pt idx="5">
                  <c:v>31.4</c:v>
                </c:pt>
                <c:pt idx="6">
                  <c:v>31.5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35.200000000000003</c:v>
                </c:pt>
                <c:pt idx="1">
                  <c:v>35.4</c:v>
                </c:pt>
                <c:pt idx="2">
                  <c:v>35.6</c:v>
                </c:pt>
                <c:pt idx="3">
                  <c:v>35.5</c:v>
                </c:pt>
                <c:pt idx="4">
                  <c:v>35.4</c:v>
                </c:pt>
                <c:pt idx="5">
                  <c:v>35.299999999999997</c:v>
                </c:pt>
                <c:pt idx="6">
                  <c:v>35.6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33.299999999999997</c:v>
                </c:pt>
                <c:pt idx="1">
                  <c:v>33</c:v>
                </c:pt>
                <c:pt idx="2">
                  <c:v>33.200000000000003</c:v>
                </c:pt>
                <c:pt idx="3">
                  <c:v>33.200000000000003</c:v>
                </c:pt>
                <c:pt idx="4">
                  <c:v>33.1</c:v>
                </c:pt>
                <c:pt idx="5">
                  <c:v>33.299999999999997</c:v>
                </c:pt>
                <c:pt idx="6">
                  <c:v>33.5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32.700000000000003</c:v>
                </c:pt>
                <c:pt idx="1">
                  <c:v>32.299999999999997</c:v>
                </c:pt>
                <c:pt idx="2">
                  <c:v>32.799999999999997</c:v>
                </c:pt>
                <c:pt idx="3">
                  <c:v>32.6</c:v>
                </c:pt>
                <c:pt idx="4">
                  <c:v>32.5</c:v>
                </c:pt>
                <c:pt idx="5">
                  <c:v>32.700000000000003</c:v>
                </c:pt>
                <c:pt idx="6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34.1</c:v>
                </c:pt>
                <c:pt idx="1">
                  <c:v>34</c:v>
                </c:pt>
                <c:pt idx="2">
                  <c:v>34.299999999999997</c:v>
                </c:pt>
                <c:pt idx="3">
                  <c:v>34.5</c:v>
                </c:pt>
                <c:pt idx="4">
                  <c:v>34.200000000000003</c:v>
                </c:pt>
                <c:pt idx="5">
                  <c:v>34.200000000000003</c:v>
                </c:pt>
                <c:pt idx="6">
                  <c:v>34.299999999999997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32.4</c:v>
                </c:pt>
                <c:pt idx="1">
                  <c:v>32.4</c:v>
                </c:pt>
                <c:pt idx="2">
                  <c:v>32.6</c:v>
                </c:pt>
                <c:pt idx="3">
                  <c:v>32.5</c:v>
                </c:pt>
                <c:pt idx="4">
                  <c:v>32.799999999999997</c:v>
                </c:pt>
                <c:pt idx="5">
                  <c:v>32.799999999999997</c:v>
                </c:pt>
                <c:pt idx="6">
                  <c:v>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31.9</c:v>
                </c:pt>
                <c:pt idx="1">
                  <c:v>32.1</c:v>
                </c:pt>
                <c:pt idx="2">
                  <c:v>32.299999999999997</c:v>
                </c:pt>
                <c:pt idx="3">
                  <c:v>32.200000000000003</c:v>
                </c:pt>
                <c:pt idx="4">
                  <c:v>31.9</c:v>
                </c:pt>
                <c:pt idx="5">
                  <c:v>32.4</c:v>
                </c:pt>
                <c:pt idx="6">
                  <c:v>32.200000000000003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32.200000000000003</c:v>
                </c:pt>
                <c:pt idx="1">
                  <c:v>31.4</c:v>
                </c:pt>
                <c:pt idx="2">
                  <c:v>31.7</c:v>
                </c:pt>
                <c:pt idx="3">
                  <c:v>32</c:v>
                </c:pt>
                <c:pt idx="4">
                  <c:v>32.200000000000003</c:v>
                </c:pt>
                <c:pt idx="5">
                  <c:v>32.9</c:v>
                </c:pt>
                <c:pt idx="6">
                  <c:v>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33.9</c:v>
                </c:pt>
                <c:pt idx="1">
                  <c:v>33.9</c:v>
                </c:pt>
                <c:pt idx="2">
                  <c:v>33.700000000000003</c:v>
                </c:pt>
                <c:pt idx="3">
                  <c:v>33.799999999999997</c:v>
                </c:pt>
                <c:pt idx="4">
                  <c:v>33.6</c:v>
                </c:pt>
                <c:pt idx="5">
                  <c:v>34</c:v>
                </c:pt>
                <c:pt idx="6">
                  <c:v>33.799999999999997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34</c:v>
                </c:pt>
                <c:pt idx="1">
                  <c:v>33.799999999999997</c:v>
                </c:pt>
                <c:pt idx="2">
                  <c:v>34.799999999999997</c:v>
                </c:pt>
                <c:pt idx="3">
                  <c:v>34.700000000000003</c:v>
                </c:pt>
                <c:pt idx="4">
                  <c:v>34.9</c:v>
                </c:pt>
                <c:pt idx="5">
                  <c:v>35.200000000000003</c:v>
                </c:pt>
                <c:pt idx="6">
                  <c:v>34.700000000000003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34.6</c:v>
                </c:pt>
                <c:pt idx="1">
                  <c:v>34</c:v>
                </c:pt>
                <c:pt idx="2">
                  <c:v>34.200000000000003</c:v>
                </c:pt>
                <c:pt idx="3">
                  <c:v>34.5</c:v>
                </c:pt>
                <c:pt idx="4">
                  <c:v>34.1</c:v>
                </c:pt>
                <c:pt idx="5">
                  <c:v>34.5</c:v>
                </c:pt>
                <c:pt idx="6">
                  <c:v>33.9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103.05810397553516</c:v>
                </c:pt>
                <c:pt idx="2">
                  <c:v>102.44648318042813</c:v>
                </c:pt>
                <c:pt idx="3">
                  <c:v>102.75229357798166</c:v>
                </c:pt>
                <c:pt idx="4">
                  <c:v>101.83486238532109</c:v>
                </c:pt>
                <c:pt idx="5">
                  <c:v>100.61162079510702</c:v>
                </c:pt>
                <c:pt idx="6">
                  <c:v>102.44648318042813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99.373040752351088</c:v>
                </c:pt>
                <c:pt idx="2">
                  <c:v>100.94043887147338</c:v>
                </c:pt>
                <c:pt idx="3">
                  <c:v>101.88087774294672</c:v>
                </c:pt>
                <c:pt idx="4">
                  <c:v>101.56739811912226</c:v>
                </c:pt>
                <c:pt idx="5">
                  <c:v>99.373040752351088</c:v>
                </c:pt>
                <c:pt idx="6">
                  <c:v>101.88087774294672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99.365079365079367</c:v>
                </c:pt>
                <c:pt idx="3">
                  <c:v>100</c:v>
                </c:pt>
                <c:pt idx="4">
                  <c:v>101.26984126984127</c:v>
                </c:pt>
                <c:pt idx="5">
                  <c:v>99.047619047619037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99.695121951219534</c:v>
                </c:pt>
                <c:pt idx="2">
                  <c:v>99.695121951219534</c:v>
                </c:pt>
                <c:pt idx="3">
                  <c:v>100.30487804878049</c:v>
                </c:pt>
                <c:pt idx="4">
                  <c:v>99.695121951219534</c:v>
                </c:pt>
                <c:pt idx="5">
                  <c:v>99.695121951219534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100.30487804878049</c:v>
                </c:pt>
                <c:pt idx="2">
                  <c:v>100.30487804878049</c:v>
                </c:pt>
                <c:pt idx="3">
                  <c:v>98.475609756097555</c:v>
                </c:pt>
                <c:pt idx="4">
                  <c:v>100</c:v>
                </c:pt>
                <c:pt idx="5">
                  <c:v>98.170731707317088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100.32154340836013</c:v>
                </c:pt>
                <c:pt idx="3">
                  <c:v>99.356913183279744</c:v>
                </c:pt>
                <c:pt idx="4">
                  <c:v>99.678456591639858</c:v>
                </c:pt>
                <c:pt idx="5">
                  <c:v>100.64308681672026</c:v>
                </c:pt>
                <c:pt idx="6">
                  <c:v>100.96463022508037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99.711815561959654</c:v>
                </c:pt>
                <c:pt idx="2">
                  <c:v>98.8472622478386</c:v>
                </c:pt>
                <c:pt idx="3">
                  <c:v>100.86455331412103</c:v>
                </c:pt>
                <c:pt idx="4">
                  <c:v>100.57636887608068</c:v>
                </c:pt>
                <c:pt idx="5">
                  <c:v>99.711815561959654</c:v>
                </c:pt>
                <c:pt idx="6">
                  <c:v>99.711815561959654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97.994269340974228</c:v>
                </c:pt>
                <c:pt idx="2">
                  <c:v>99.140401146131822</c:v>
                </c:pt>
                <c:pt idx="3">
                  <c:v>98.567335243553018</c:v>
                </c:pt>
                <c:pt idx="4">
                  <c:v>97.134670487106007</c:v>
                </c:pt>
                <c:pt idx="5">
                  <c:v>97.994269340974228</c:v>
                </c:pt>
                <c:pt idx="6">
                  <c:v>98.853868194842406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100.28571428571429</c:v>
                </c:pt>
                <c:pt idx="2">
                  <c:v>101.14285714285714</c:v>
                </c:pt>
                <c:pt idx="3">
                  <c:v>100</c:v>
                </c:pt>
                <c:pt idx="4">
                  <c:v>100.85714285714285</c:v>
                </c:pt>
                <c:pt idx="5">
                  <c:v>100</c:v>
                </c:pt>
                <c:pt idx="6">
                  <c:v>100.28571428571429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97.81931464174454</c:v>
                </c:pt>
                <c:pt idx="2">
                  <c:v>98.753894080996872</c:v>
                </c:pt>
                <c:pt idx="3">
                  <c:v>98.130841121495322</c:v>
                </c:pt>
                <c:pt idx="4">
                  <c:v>99.376947040498436</c:v>
                </c:pt>
                <c:pt idx="5">
                  <c:v>97.81931464174454</c:v>
                </c:pt>
                <c:pt idx="6">
                  <c:v>98.130841121495322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100.56818181818181</c:v>
                </c:pt>
                <c:pt idx="2">
                  <c:v>101.13636363636363</c:v>
                </c:pt>
                <c:pt idx="3">
                  <c:v>100.85227272727273</c:v>
                </c:pt>
                <c:pt idx="4">
                  <c:v>100.56818181818181</c:v>
                </c:pt>
                <c:pt idx="5">
                  <c:v>100.28409090909089</c:v>
                </c:pt>
                <c:pt idx="6">
                  <c:v>101.13636363636363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99.099099099099107</c:v>
                </c:pt>
                <c:pt idx="2">
                  <c:v>99.699699699699721</c:v>
                </c:pt>
                <c:pt idx="3">
                  <c:v>99.699699699699721</c:v>
                </c:pt>
                <c:pt idx="4">
                  <c:v>99.399399399399414</c:v>
                </c:pt>
                <c:pt idx="5">
                  <c:v>100</c:v>
                </c:pt>
                <c:pt idx="6">
                  <c:v>100.60060060060061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98.776758409785913</c:v>
                </c:pt>
                <c:pt idx="2">
                  <c:v>100.3058103975535</c:v>
                </c:pt>
                <c:pt idx="3">
                  <c:v>99.694189602446485</c:v>
                </c:pt>
                <c:pt idx="4">
                  <c:v>99.388379204892956</c:v>
                </c:pt>
                <c:pt idx="5">
                  <c:v>100</c:v>
                </c:pt>
                <c:pt idx="6">
                  <c:v>100.91743119266054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99.706744868035187</c:v>
                </c:pt>
                <c:pt idx="2">
                  <c:v>100.5865102639296</c:v>
                </c:pt>
                <c:pt idx="3">
                  <c:v>101.17302052785924</c:v>
                </c:pt>
                <c:pt idx="4">
                  <c:v>100.29325513196481</c:v>
                </c:pt>
                <c:pt idx="5">
                  <c:v>100.29325513196481</c:v>
                </c:pt>
                <c:pt idx="6">
                  <c:v>100.5865102639296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100.61728395061729</c:v>
                </c:pt>
                <c:pt idx="3">
                  <c:v>100.30864197530865</c:v>
                </c:pt>
                <c:pt idx="4">
                  <c:v>101.23456790123457</c:v>
                </c:pt>
                <c:pt idx="5">
                  <c:v>101.23456790123457</c:v>
                </c:pt>
                <c:pt idx="6">
                  <c:v>100.30864197530865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100.62695924764891</c:v>
                </c:pt>
                <c:pt idx="2">
                  <c:v>101.25391849529781</c:v>
                </c:pt>
                <c:pt idx="3">
                  <c:v>100.94043887147338</c:v>
                </c:pt>
                <c:pt idx="4">
                  <c:v>100</c:v>
                </c:pt>
                <c:pt idx="5">
                  <c:v>101.56739811912226</c:v>
                </c:pt>
                <c:pt idx="6">
                  <c:v>100.94043887147338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97.515527950310542</c:v>
                </c:pt>
                <c:pt idx="2">
                  <c:v>98.447204968944092</c:v>
                </c:pt>
                <c:pt idx="3">
                  <c:v>99.378881987577628</c:v>
                </c:pt>
                <c:pt idx="4">
                  <c:v>100</c:v>
                </c:pt>
                <c:pt idx="5">
                  <c:v>102.17391304347825</c:v>
                </c:pt>
                <c:pt idx="6">
                  <c:v>100.93167701863352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99.410029498525091</c:v>
                </c:pt>
                <c:pt idx="3">
                  <c:v>99.705014749262531</c:v>
                </c:pt>
                <c:pt idx="4">
                  <c:v>99.115044247787623</c:v>
                </c:pt>
                <c:pt idx="5">
                  <c:v>100.29498525073748</c:v>
                </c:pt>
                <c:pt idx="6">
                  <c:v>99.705014749262531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99.411764705882348</c:v>
                </c:pt>
                <c:pt idx="2">
                  <c:v>102.35294117647058</c:v>
                </c:pt>
                <c:pt idx="3">
                  <c:v>102.05882352941178</c:v>
                </c:pt>
                <c:pt idx="4">
                  <c:v>102.64705882352941</c:v>
                </c:pt>
                <c:pt idx="5">
                  <c:v>103.5294117647059</c:v>
                </c:pt>
                <c:pt idx="6">
                  <c:v>102.05882352941178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98.265895953757223</c:v>
                </c:pt>
                <c:pt idx="2">
                  <c:v>98.843930635838149</c:v>
                </c:pt>
                <c:pt idx="3">
                  <c:v>99.710982658959537</c:v>
                </c:pt>
                <c:pt idx="4">
                  <c:v>98.554913294797686</c:v>
                </c:pt>
                <c:pt idx="5">
                  <c:v>99.710982658959537</c:v>
                </c:pt>
                <c:pt idx="6">
                  <c:v>97.97687861271676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0.4733586739659687</c:v>
                  </c:pt>
                  <c:pt idx="2">
                    <c:v>0.44564555237210934</c:v>
                  </c:pt>
                  <c:pt idx="3">
                    <c:v>0.46562127626849731</c:v>
                  </c:pt>
                  <c:pt idx="4">
                    <c:v>0.48042377529828756</c:v>
                  </c:pt>
                  <c:pt idx="5">
                    <c:v>0.52967331955273467</c:v>
                  </c:pt>
                  <c:pt idx="6">
                    <c:v>0.45024437837546005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0.4733586739659687</c:v>
                  </c:pt>
                  <c:pt idx="2">
                    <c:v>0.44564555237210934</c:v>
                  </c:pt>
                  <c:pt idx="3">
                    <c:v>0.46562127626849731</c:v>
                  </c:pt>
                  <c:pt idx="4">
                    <c:v>0.48042377529828756</c:v>
                  </c:pt>
                  <c:pt idx="5">
                    <c:v>0.52967331955273467</c:v>
                  </c:pt>
                  <c:pt idx="6">
                    <c:v>0.45024437837546005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99.610659530549015</c:v>
                </c:pt>
                <c:pt idx="2">
                  <c:v>100.18058260832024</c:v>
                </c:pt>
                <c:pt idx="3">
                  <c:v>100.19276341587634</c:v>
                </c:pt>
                <c:pt idx="4">
                  <c:v>100.15958046998801</c:v>
                </c:pt>
                <c:pt idx="5">
                  <c:v>100.10776126971531</c:v>
                </c:pt>
                <c:pt idx="6">
                  <c:v>100.37183053814138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99.05</c:v>
                </c:pt>
                <c:pt idx="1">
                  <c:v>99.05</c:v>
                </c:pt>
                <c:pt idx="2">
                  <c:v>99.05</c:v>
                </c:pt>
                <c:pt idx="3">
                  <c:v>99.05</c:v>
                </c:pt>
                <c:pt idx="4">
                  <c:v>99.05</c:v>
                </c:pt>
                <c:pt idx="5">
                  <c:v>99.05</c:v>
                </c:pt>
                <c:pt idx="6">
                  <c:v>99.05</c:v>
                </c:pt>
                <c:pt idx="7">
                  <c:v>99.05</c:v>
                </c:pt>
                <c:pt idx="8">
                  <c:v>99.05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100.95</c:v>
                </c:pt>
                <c:pt idx="1">
                  <c:v>100.95</c:v>
                </c:pt>
                <c:pt idx="2">
                  <c:v>100.95</c:v>
                </c:pt>
                <c:pt idx="3">
                  <c:v>100.95</c:v>
                </c:pt>
                <c:pt idx="4">
                  <c:v>100.95</c:v>
                </c:pt>
                <c:pt idx="5">
                  <c:v>100.95</c:v>
                </c:pt>
                <c:pt idx="6">
                  <c:v>100.95</c:v>
                </c:pt>
                <c:pt idx="7">
                  <c:v>100.95</c:v>
                </c:pt>
                <c:pt idx="8">
                  <c:v>100.95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97.65</c:v>
                </c:pt>
                <c:pt idx="1">
                  <c:v>97.65</c:v>
                </c:pt>
                <c:pt idx="2">
                  <c:v>97.65</c:v>
                </c:pt>
                <c:pt idx="3">
                  <c:v>97.65</c:v>
                </c:pt>
                <c:pt idx="4">
                  <c:v>97.65</c:v>
                </c:pt>
                <c:pt idx="5">
                  <c:v>97.65</c:v>
                </c:pt>
                <c:pt idx="6">
                  <c:v>97.65</c:v>
                </c:pt>
                <c:pt idx="7">
                  <c:v>97.65</c:v>
                </c:pt>
                <c:pt idx="8">
                  <c:v>97.65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102.35</c:v>
                </c:pt>
                <c:pt idx="1">
                  <c:v>102.35</c:v>
                </c:pt>
                <c:pt idx="2">
                  <c:v>102.35</c:v>
                </c:pt>
                <c:pt idx="3">
                  <c:v>102.35</c:v>
                </c:pt>
                <c:pt idx="4">
                  <c:v>102.35</c:v>
                </c:pt>
                <c:pt idx="5">
                  <c:v>102.35</c:v>
                </c:pt>
                <c:pt idx="6">
                  <c:v>102.35</c:v>
                </c:pt>
                <c:pt idx="7">
                  <c:v>102.35</c:v>
                </c:pt>
                <c:pt idx="8">
                  <c:v>102.35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93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3</xdr:row>
      <xdr:rowOff>85725</xdr:rowOff>
    </xdr:from>
    <xdr:to>
      <xdr:col>18</xdr:col>
      <xdr:colOff>28575</xdr:colOff>
      <xdr:row>36</xdr:row>
      <xdr:rowOff>152400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28344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14</xdr:col>
      <xdr:colOff>401651</xdr:colOff>
      <xdr:row>74</xdr:row>
      <xdr:rowOff>96393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43375"/>
          <a:ext cx="11469701" cy="8192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ologicalvariation.eu/search?q=Reticulocyte+haemoglobin+equivalent+%28RET-He%29+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8" sqref="D8:I8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38" t="s">
        <v>44</v>
      </c>
      <c r="D3" s="138"/>
      <c r="E3" s="138"/>
      <c r="F3" s="138"/>
      <c r="G3" s="138"/>
      <c r="H3" s="138"/>
      <c r="I3" s="138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49" t="s">
        <v>89</v>
      </c>
      <c r="E8" s="140"/>
      <c r="F8" s="140"/>
      <c r="G8" s="140"/>
      <c r="H8" s="140"/>
      <c r="I8" s="141"/>
    </row>
    <row r="9" spans="3:9" ht="26.25" customHeight="1" x14ac:dyDescent="0.3">
      <c r="C9" s="69" t="s">
        <v>47</v>
      </c>
      <c r="D9" s="139" t="s">
        <v>84</v>
      </c>
      <c r="E9" s="140"/>
      <c r="F9" s="140"/>
      <c r="G9" s="140"/>
      <c r="H9" s="140"/>
      <c r="I9" s="141"/>
    </row>
    <row r="10" spans="3:9" ht="20.25" x14ac:dyDescent="0.3">
      <c r="C10" s="69" t="s">
        <v>48</v>
      </c>
      <c r="D10" s="142" t="s">
        <v>79</v>
      </c>
      <c r="E10" s="143"/>
      <c r="F10" s="143"/>
      <c r="G10" s="143"/>
      <c r="H10" s="143"/>
      <c r="I10" s="144"/>
    </row>
    <row r="11" spans="3:9" x14ac:dyDescent="0.2">
      <c r="C11" s="70" t="s">
        <v>49</v>
      </c>
      <c r="D11" s="145"/>
      <c r="E11" s="146"/>
      <c r="F11" s="146"/>
      <c r="G11" s="146"/>
      <c r="H11" s="146"/>
      <c r="I11" s="147"/>
    </row>
    <row r="12" spans="3:9" ht="25.5" customHeight="1" x14ac:dyDescent="0.3">
      <c r="C12" s="69" t="s">
        <v>50</v>
      </c>
      <c r="D12" s="148" t="s">
        <v>87</v>
      </c>
      <c r="E12" s="140"/>
      <c r="F12" s="140"/>
      <c r="G12" s="140"/>
      <c r="H12" s="140"/>
      <c r="I12" s="141"/>
    </row>
    <row r="13" spans="3:9" ht="24.75" customHeight="1" x14ac:dyDescent="0.3">
      <c r="C13" s="69" t="s">
        <v>51</v>
      </c>
      <c r="D13" s="149" t="s">
        <v>80</v>
      </c>
      <c r="E13" s="140"/>
      <c r="F13" s="140"/>
      <c r="G13" s="140"/>
      <c r="H13" s="140"/>
      <c r="I13" s="141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A11" sqref="A11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99</v>
      </c>
      <c r="B2" s="71"/>
      <c r="C2" s="71"/>
      <c r="D2" s="71"/>
      <c r="E2" s="71"/>
      <c r="F2" s="71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81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76" t="s">
        <v>82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 t="s">
        <v>90</v>
      </c>
      <c r="B11" s="77"/>
      <c r="C11" s="77"/>
      <c r="D11" s="77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83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91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133" t="s">
        <v>92</v>
      </c>
      <c r="B23" s="134"/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85</v>
      </c>
      <c r="I26" s="79" t="s">
        <v>86</v>
      </c>
    </row>
    <row r="27" spans="1:9" ht="15" x14ac:dyDescent="0.2">
      <c r="A27" s="79" t="s">
        <v>62</v>
      </c>
      <c r="B27" s="76" t="s">
        <v>80</v>
      </c>
      <c r="C27" s="76" t="s">
        <v>80</v>
      </c>
      <c r="D27" s="76" t="s">
        <v>80</v>
      </c>
      <c r="E27" s="76" t="s">
        <v>80</v>
      </c>
      <c r="F27" s="76" t="s">
        <v>80</v>
      </c>
      <c r="G27" s="76" t="s">
        <v>80</v>
      </c>
      <c r="H27" s="76" t="s">
        <v>80</v>
      </c>
      <c r="I27" s="76" t="s">
        <v>80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9"/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9"/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50" t="s">
        <v>66</v>
      </c>
      <c r="B44" s="150"/>
      <c r="C44" s="150"/>
      <c r="D44" s="150"/>
      <c r="E44" s="150"/>
      <c r="F44" s="150"/>
      <c r="G44" s="150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37" zoomScale="90" zoomScaleNormal="90" workbookViewId="0">
      <selection activeCell="J93" sqref="J93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13</v>
      </c>
      <c r="B1" s="14"/>
      <c r="C1" s="156" t="s">
        <v>88</v>
      </c>
      <c r="D1" s="157"/>
      <c r="E1" s="157"/>
      <c r="F1" s="157"/>
      <c r="G1" s="157"/>
      <c r="H1" s="157"/>
      <c r="I1" s="157"/>
      <c r="J1" s="157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0.95</v>
      </c>
      <c r="C3" s="18" t="s">
        <v>25</v>
      </c>
      <c r="D3" s="17"/>
      <c r="E3" s="7">
        <v>2.35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58" t="s">
        <v>21</v>
      </c>
      <c r="C7" s="159"/>
      <c r="D7" s="159"/>
      <c r="E7" s="159"/>
      <c r="F7" s="159"/>
      <c r="G7" s="159"/>
      <c r="H7" s="159"/>
      <c r="I7" s="160"/>
      <c r="J7" s="161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7">
        <v>32.700000000000003</v>
      </c>
      <c r="C8" s="117">
        <v>33.700000000000003</v>
      </c>
      <c r="D8" s="117">
        <v>33.5</v>
      </c>
      <c r="E8" s="117">
        <v>33.6</v>
      </c>
      <c r="F8" s="117">
        <v>33.299999999999997</v>
      </c>
      <c r="G8" s="117">
        <v>32.9</v>
      </c>
      <c r="H8" s="117">
        <v>33.5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7">
        <v>31.9</v>
      </c>
      <c r="C9" s="117">
        <v>31.7</v>
      </c>
      <c r="D9" s="117">
        <v>32.200000000000003</v>
      </c>
      <c r="E9" s="117">
        <v>32.5</v>
      </c>
      <c r="F9" s="117">
        <v>32.4</v>
      </c>
      <c r="G9" s="117">
        <v>31.7</v>
      </c>
      <c r="H9" s="117">
        <v>32.5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7">
        <v>31.5</v>
      </c>
      <c r="C10" s="117">
        <v>31.5</v>
      </c>
      <c r="D10" s="117">
        <v>31.3</v>
      </c>
      <c r="E10" s="117">
        <v>31.5</v>
      </c>
      <c r="F10" s="117">
        <v>31.9</v>
      </c>
      <c r="G10" s="117">
        <v>31.2</v>
      </c>
      <c r="H10" s="117">
        <v>31.5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7">
        <v>32.799999999999997</v>
      </c>
      <c r="C11" s="117">
        <v>32.700000000000003</v>
      </c>
      <c r="D11" s="117">
        <v>32.700000000000003</v>
      </c>
      <c r="E11" s="117">
        <v>32.9</v>
      </c>
      <c r="F11" s="117">
        <v>32.700000000000003</v>
      </c>
      <c r="G11" s="117">
        <v>32.700000000000003</v>
      </c>
      <c r="H11" s="117">
        <v>32.799999999999997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7">
        <v>32.799999999999997</v>
      </c>
      <c r="C12" s="117">
        <v>32.9</v>
      </c>
      <c r="D12" s="117">
        <v>32.9</v>
      </c>
      <c r="E12" s="117">
        <v>32.299999999999997</v>
      </c>
      <c r="F12" s="117">
        <v>32.799999999999997</v>
      </c>
      <c r="G12" s="117">
        <v>32.200000000000003</v>
      </c>
      <c r="H12" s="117">
        <v>32.799999999999997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7">
        <v>31.1</v>
      </c>
      <c r="C13" s="117">
        <v>31.1</v>
      </c>
      <c r="D13" s="117">
        <v>31.2</v>
      </c>
      <c r="E13" s="117">
        <v>30.9</v>
      </c>
      <c r="F13" s="117">
        <v>31</v>
      </c>
      <c r="G13" s="117">
        <v>31.3</v>
      </c>
      <c r="H13" s="117">
        <v>31.4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7">
        <v>34.700000000000003</v>
      </c>
      <c r="C14" s="117">
        <v>34.6</v>
      </c>
      <c r="D14" s="117">
        <v>34.299999999999997</v>
      </c>
      <c r="E14" s="117">
        <v>35</v>
      </c>
      <c r="F14" s="117">
        <v>34.9</v>
      </c>
      <c r="G14" s="117">
        <v>34.6</v>
      </c>
      <c r="H14" s="117">
        <v>34.6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7">
        <v>34.9</v>
      </c>
      <c r="C15" s="117">
        <v>34.200000000000003</v>
      </c>
      <c r="D15" s="117">
        <v>34.6</v>
      </c>
      <c r="E15" s="117">
        <v>34.4</v>
      </c>
      <c r="F15" s="117">
        <v>33.9</v>
      </c>
      <c r="G15" s="117">
        <v>34.200000000000003</v>
      </c>
      <c r="H15" s="117">
        <v>34.5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7">
        <v>35</v>
      </c>
      <c r="C16" s="117">
        <v>35.1</v>
      </c>
      <c r="D16" s="117">
        <v>35.4</v>
      </c>
      <c r="E16" s="117">
        <v>35</v>
      </c>
      <c r="F16" s="117">
        <v>35.299999999999997</v>
      </c>
      <c r="G16" s="117">
        <v>35</v>
      </c>
      <c r="H16" s="117">
        <v>35.1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17">
        <v>32.1</v>
      </c>
      <c r="C17" s="117">
        <v>31.4</v>
      </c>
      <c r="D17" s="117">
        <v>31.7</v>
      </c>
      <c r="E17" s="117">
        <v>31.5</v>
      </c>
      <c r="F17" s="117">
        <v>31.9</v>
      </c>
      <c r="G17" s="117">
        <v>31.4</v>
      </c>
      <c r="H17" s="117">
        <v>31.5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7">
        <v>35.200000000000003</v>
      </c>
      <c r="C18" s="117">
        <v>35.4</v>
      </c>
      <c r="D18" s="117">
        <v>35.6</v>
      </c>
      <c r="E18" s="117">
        <v>35.5</v>
      </c>
      <c r="F18" s="117">
        <v>35.4</v>
      </c>
      <c r="G18" s="117">
        <v>35.299999999999997</v>
      </c>
      <c r="H18" s="117">
        <v>35.6</v>
      </c>
      <c r="I18" s="116"/>
      <c r="J18" s="61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7">
        <v>33.299999999999997</v>
      </c>
      <c r="C19" s="117">
        <v>33</v>
      </c>
      <c r="D19" s="117">
        <v>33.200000000000003</v>
      </c>
      <c r="E19" s="117">
        <v>33.200000000000003</v>
      </c>
      <c r="F19" s="117">
        <v>33.1</v>
      </c>
      <c r="G19" s="117">
        <v>33.299999999999997</v>
      </c>
      <c r="H19" s="117">
        <v>33.5</v>
      </c>
      <c r="I19" s="116"/>
      <c r="J19" s="61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7">
        <v>32.700000000000003</v>
      </c>
      <c r="C20" s="117">
        <v>32.299999999999997</v>
      </c>
      <c r="D20" s="117">
        <v>32.799999999999997</v>
      </c>
      <c r="E20" s="117">
        <v>32.6</v>
      </c>
      <c r="F20" s="117">
        <v>32.5</v>
      </c>
      <c r="G20" s="117">
        <v>32.700000000000003</v>
      </c>
      <c r="H20" s="117">
        <v>33</v>
      </c>
      <c r="I20" s="116"/>
      <c r="J20" s="61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7">
        <v>34.1</v>
      </c>
      <c r="C21" s="117">
        <v>34</v>
      </c>
      <c r="D21" s="117">
        <v>34.299999999999997</v>
      </c>
      <c r="E21" s="117">
        <v>34.5</v>
      </c>
      <c r="F21" s="117">
        <v>34.200000000000003</v>
      </c>
      <c r="G21" s="117">
        <v>34.200000000000003</v>
      </c>
      <c r="H21" s="117">
        <v>34.299999999999997</v>
      </c>
      <c r="I21" s="116"/>
      <c r="J21" s="61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7">
        <v>32.4</v>
      </c>
      <c r="C22" s="117">
        <v>32.4</v>
      </c>
      <c r="D22" s="117">
        <v>32.6</v>
      </c>
      <c r="E22" s="117">
        <v>32.5</v>
      </c>
      <c r="F22" s="117">
        <v>32.799999999999997</v>
      </c>
      <c r="G22" s="117">
        <v>32.799999999999997</v>
      </c>
      <c r="H22" s="117">
        <v>32.5</v>
      </c>
      <c r="I22" s="116"/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7">
        <v>31.9</v>
      </c>
      <c r="C23" s="117">
        <v>32.1</v>
      </c>
      <c r="D23" s="117">
        <v>32.299999999999997</v>
      </c>
      <c r="E23" s="117">
        <v>32.200000000000003</v>
      </c>
      <c r="F23" s="117">
        <v>31.9</v>
      </c>
      <c r="G23" s="117">
        <v>32.4</v>
      </c>
      <c r="H23" s="117">
        <v>32.200000000000003</v>
      </c>
      <c r="I23" s="116"/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7">
        <v>32.200000000000003</v>
      </c>
      <c r="C24" s="117">
        <v>31.4</v>
      </c>
      <c r="D24" s="117">
        <v>31.7</v>
      </c>
      <c r="E24" s="117">
        <v>32</v>
      </c>
      <c r="F24" s="117">
        <v>32.200000000000003</v>
      </c>
      <c r="G24" s="117">
        <v>32.9</v>
      </c>
      <c r="H24" s="117">
        <v>32.5</v>
      </c>
      <c r="I24" s="116"/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7">
        <v>33.9</v>
      </c>
      <c r="C25" s="117">
        <v>33.9</v>
      </c>
      <c r="D25" s="117">
        <v>33.700000000000003</v>
      </c>
      <c r="E25" s="117">
        <v>33.799999999999997</v>
      </c>
      <c r="F25" s="117">
        <v>33.6</v>
      </c>
      <c r="G25" s="117">
        <v>34</v>
      </c>
      <c r="H25" s="117">
        <v>33.799999999999997</v>
      </c>
      <c r="I25" s="116"/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7">
        <v>34</v>
      </c>
      <c r="C26" s="117">
        <v>33.799999999999997</v>
      </c>
      <c r="D26" s="117">
        <v>34.799999999999997</v>
      </c>
      <c r="E26" s="117">
        <v>34.700000000000003</v>
      </c>
      <c r="F26" s="117">
        <v>34.9</v>
      </c>
      <c r="G26" s="117">
        <v>35.200000000000003</v>
      </c>
      <c r="H26" s="117">
        <v>34.700000000000003</v>
      </c>
      <c r="I26" s="116"/>
      <c r="J26" s="61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7">
        <v>34.6</v>
      </c>
      <c r="C27" s="117">
        <v>34</v>
      </c>
      <c r="D27" s="117">
        <v>34.200000000000003</v>
      </c>
      <c r="E27" s="117">
        <v>34.5</v>
      </c>
      <c r="F27" s="117">
        <v>34.1</v>
      </c>
      <c r="G27" s="117">
        <v>34.5</v>
      </c>
      <c r="H27" s="117">
        <v>33.9</v>
      </c>
      <c r="I27" s="116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51" t="s">
        <v>30</v>
      </c>
      <c r="L40" s="152"/>
      <c r="M40" s="152"/>
      <c r="N40" s="152"/>
      <c r="O40" s="152"/>
      <c r="P40" s="152"/>
      <c r="Q40" s="152"/>
      <c r="R40" s="152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62" t="s">
        <v>26</v>
      </c>
      <c r="C61" s="163"/>
      <c r="D61" s="163"/>
      <c r="E61" s="163"/>
      <c r="F61" s="163"/>
      <c r="G61" s="163"/>
      <c r="H61" s="163"/>
      <c r="I61" s="163"/>
      <c r="J61" s="163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103.05810397553516</v>
      </c>
      <c r="D64" s="25">
        <f t="shared" ref="D64:D73" si="2">IF((B8&lt;&gt;0)*ISNUMBER(D8),100*(D8/B8),"")</f>
        <v>102.44648318042813</v>
      </c>
      <c r="E64" s="25">
        <f t="shared" ref="E64:E73" si="3">IF((B8&lt;&gt;0)*ISNUMBER(E8),100*(E8/B8),"")</f>
        <v>102.75229357798166</v>
      </c>
      <c r="F64" s="25">
        <f t="shared" ref="F64:F73" si="4">IF((B8&lt;&gt;0)*ISNUMBER(F8),100*(F8/B8),"")</f>
        <v>101.83486238532109</v>
      </c>
      <c r="G64" s="25">
        <f t="shared" ref="G64:G73" si="5">IF((B8&lt;&gt;0)*ISNUMBER(G8),100*(G8/B8),"")</f>
        <v>100.61162079510702</v>
      </c>
      <c r="H64" s="25">
        <f t="shared" ref="H64:H73" si="6">IF((B8&lt;&gt;0)*ISNUMBER(H8),100*(H8/B8),"")</f>
        <v>102.44648318042813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99.373040752351088</v>
      </c>
      <c r="D65" s="25">
        <f t="shared" si="2"/>
        <v>100.94043887147338</v>
      </c>
      <c r="E65" s="25">
        <f t="shared" si="3"/>
        <v>101.88087774294672</v>
      </c>
      <c r="F65" s="25">
        <f t="shared" si="4"/>
        <v>101.56739811912226</v>
      </c>
      <c r="G65" s="25">
        <f t="shared" si="5"/>
        <v>99.373040752351088</v>
      </c>
      <c r="H65" s="25">
        <f t="shared" si="6"/>
        <v>101.88087774294672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100</v>
      </c>
      <c r="D66" s="25">
        <f t="shared" si="2"/>
        <v>99.365079365079367</v>
      </c>
      <c r="E66" s="25">
        <f t="shared" si="3"/>
        <v>100</v>
      </c>
      <c r="F66" s="25">
        <f t="shared" si="4"/>
        <v>101.26984126984127</v>
      </c>
      <c r="G66" s="25">
        <f t="shared" si="5"/>
        <v>99.047619047619037</v>
      </c>
      <c r="H66" s="25">
        <f t="shared" si="6"/>
        <v>100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99.695121951219534</v>
      </c>
      <c r="D67" s="25">
        <f t="shared" si="2"/>
        <v>99.695121951219534</v>
      </c>
      <c r="E67" s="25">
        <f t="shared" si="3"/>
        <v>100.30487804878049</v>
      </c>
      <c r="F67" s="25">
        <f t="shared" si="4"/>
        <v>99.695121951219534</v>
      </c>
      <c r="G67" s="25">
        <f t="shared" si="5"/>
        <v>99.695121951219534</v>
      </c>
      <c r="H67" s="25">
        <f t="shared" si="6"/>
        <v>100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100.30487804878049</v>
      </c>
      <c r="D68" s="25">
        <f t="shared" si="2"/>
        <v>100.30487804878049</v>
      </c>
      <c r="E68" s="25">
        <f t="shared" si="3"/>
        <v>98.475609756097555</v>
      </c>
      <c r="F68" s="25">
        <f t="shared" si="4"/>
        <v>100</v>
      </c>
      <c r="G68" s="25">
        <f t="shared" si="5"/>
        <v>98.170731707317088</v>
      </c>
      <c r="H68" s="25">
        <f t="shared" si="6"/>
        <v>100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100</v>
      </c>
      <c r="D69" s="25">
        <f t="shared" si="2"/>
        <v>100.32154340836013</v>
      </c>
      <c r="E69" s="25">
        <f t="shared" si="3"/>
        <v>99.356913183279744</v>
      </c>
      <c r="F69" s="25">
        <f t="shared" si="4"/>
        <v>99.678456591639858</v>
      </c>
      <c r="G69" s="25">
        <f t="shared" si="5"/>
        <v>100.64308681672026</v>
      </c>
      <c r="H69" s="25">
        <f t="shared" si="6"/>
        <v>100.96463022508037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99.711815561959654</v>
      </c>
      <c r="D70" s="25">
        <f t="shared" si="2"/>
        <v>98.8472622478386</v>
      </c>
      <c r="E70" s="25">
        <f t="shared" si="3"/>
        <v>100.86455331412103</v>
      </c>
      <c r="F70" s="25">
        <f t="shared" si="4"/>
        <v>100.57636887608068</v>
      </c>
      <c r="G70" s="25">
        <f t="shared" si="5"/>
        <v>99.711815561959654</v>
      </c>
      <c r="H70" s="25">
        <f t="shared" si="6"/>
        <v>99.711815561959654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97.994269340974228</v>
      </c>
      <c r="D71" s="25">
        <f t="shared" si="2"/>
        <v>99.140401146131822</v>
      </c>
      <c r="E71" s="25">
        <f t="shared" si="3"/>
        <v>98.567335243553018</v>
      </c>
      <c r="F71" s="25">
        <f t="shared" si="4"/>
        <v>97.134670487106007</v>
      </c>
      <c r="G71" s="25">
        <f t="shared" si="5"/>
        <v>97.994269340974228</v>
      </c>
      <c r="H71" s="25">
        <f t="shared" si="6"/>
        <v>98.853868194842406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100.28571428571429</v>
      </c>
      <c r="D72" s="25">
        <f t="shared" si="2"/>
        <v>101.14285714285714</v>
      </c>
      <c r="E72" s="25">
        <f t="shared" si="3"/>
        <v>100</v>
      </c>
      <c r="F72" s="25">
        <f t="shared" si="4"/>
        <v>100.85714285714285</v>
      </c>
      <c r="G72" s="25">
        <f t="shared" si="5"/>
        <v>100</v>
      </c>
      <c r="H72" s="25">
        <f t="shared" si="6"/>
        <v>100.28571428571429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97.81931464174454</v>
      </c>
      <c r="D73" s="25">
        <f t="shared" si="2"/>
        <v>98.753894080996872</v>
      </c>
      <c r="E73" s="25">
        <f t="shared" si="3"/>
        <v>98.130841121495322</v>
      </c>
      <c r="F73" s="25">
        <f t="shared" si="4"/>
        <v>99.376947040498436</v>
      </c>
      <c r="G73" s="25">
        <f t="shared" si="5"/>
        <v>97.81931464174454</v>
      </c>
      <c r="H73" s="25">
        <f t="shared" si="6"/>
        <v>98.130841121495322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100.56818181818181</v>
      </c>
      <c r="D74" s="25">
        <f t="shared" ref="D74:D103" si="11">IF((B18&lt;&gt;0)*ISNUMBER(D18),100*(D18/B18),"")</f>
        <v>101.13636363636363</v>
      </c>
      <c r="E74" s="25">
        <f t="shared" ref="E74:E103" si="12">IF((B18&lt;&gt;0)*ISNUMBER(E18),100*(E18/B18),"")</f>
        <v>100.85227272727273</v>
      </c>
      <c r="F74" s="25">
        <f t="shared" ref="F74:F103" si="13">IF((B18&lt;&gt;0)*ISNUMBER(F18),100*(F18/B18),"")</f>
        <v>100.56818181818181</v>
      </c>
      <c r="G74" s="25">
        <f t="shared" ref="G74:G103" si="14">IF((B18&lt;&gt;0)*ISNUMBER(G18),100*(G18/B18),"")</f>
        <v>100.28409090909089</v>
      </c>
      <c r="H74" s="25">
        <f t="shared" ref="H74:H103" si="15">IF((B18&lt;&gt;0)*ISNUMBER(H18),100*(H18/B18),"")</f>
        <v>101.13636363636363</v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99.099099099099107</v>
      </c>
      <c r="D75" s="25">
        <f t="shared" si="11"/>
        <v>99.699699699699721</v>
      </c>
      <c r="E75" s="25">
        <f t="shared" si="12"/>
        <v>99.699699699699721</v>
      </c>
      <c r="F75" s="25">
        <f t="shared" si="13"/>
        <v>99.399399399399414</v>
      </c>
      <c r="G75" s="25">
        <f t="shared" si="14"/>
        <v>100</v>
      </c>
      <c r="H75" s="25">
        <f t="shared" si="15"/>
        <v>100.60060060060061</v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98.776758409785913</v>
      </c>
      <c r="D76" s="25">
        <f t="shared" si="11"/>
        <v>100.3058103975535</v>
      </c>
      <c r="E76" s="25">
        <f t="shared" si="12"/>
        <v>99.694189602446485</v>
      </c>
      <c r="F76" s="25">
        <f t="shared" si="13"/>
        <v>99.388379204892956</v>
      </c>
      <c r="G76" s="25">
        <f t="shared" si="14"/>
        <v>100</v>
      </c>
      <c r="H76" s="25">
        <f t="shared" si="15"/>
        <v>100.91743119266054</v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99.706744868035187</v>
      </c>
      <c r="D77" s="25">
        <f t="shared" si="11"/>
        <v>100.5865102639296</v>
      </c>
      <c r="E77" s="25">
        <f t="shared" si="12"/>
        <v>101.17302052785924</v>
      </c>
      <c r="F77" s="25">
        <f t="shared" si="13"/>
        <v>100.29325513196481</v>
      </c>
      <c r="G77" s="25">
        <f t="shared" si="14"/>
        <v>100.29325513196481</v>
      </c>
      <c r="H77" s="25">
        <f t="shared" si="15"/>
        <v>100.5865102639296</v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</v>
      </c>
      <c r="D78" s="25">
        <f t="shared" si="11"/>
        <v>100.61728395061729</v>
      </c>
      <c r="E78" s="25">
        <f t="shared" si="12"/>
        <v>100.30864197530865</v>
      </c>
      <c r="F78" s="25">
        <f t="shared" si="13"/>
        <v>101.23456790123457</v>
      </c>
      <c r="G78" s="25">
        <f t="shared" si="14"/>
        <v>101.23456790123457</v>
      </c>
      <c r="H78" s="25">
        <f t="shared" si="15"/>
        <v>100.30864197530865</v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100.62695924764891</v>
      </c>
      <c r="D79" s="25">
        <f t="shared" si="11"/>
        <v>101.25391849529781</v>
      </c>
      <c r="E79" s="25">
        <f t="shared" si="12"/>
        <v>100.94043887147338</v>
      </c>
      <c r="F79" s="25">
        <f t="shared" si="13"/>
        <v>100</v>
      </c>
      <c r="G79" s="25">
        <f t="shared" si="14"/>
        <v>101.56739811912226</v>
      </c>
      <c r="H79" s="25">
        <f t="shared" si="15"/>
        <v>100.94043887147338</v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97.515527950310542</v>
      </c>
      <c r="D80" s="25">
        <f t="shared" si="11"/>
        <v>98.447204968944092</v>
      </c>
      <c r="E80" s="25">
        <f t="shared" si="12"/>
        <v>99.378881987577628</v>
      </c>
      <c r="F80" s="25">
        <f t="shared" si="13"/>
        <v>100</v>
      </c>
      <c r="G80" s="25">
        <f t="shared" si="14"/>
        <v>102.17391304347825</v>
      </c>
      <c r="H80" s="25">
        <f t="shared" si="15"/>
        <v>100.93167701863352</v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100</v>
      </c>
      <c r="D81" s="25">
        <f t="shared" si="11"/>
        <v>99.410029498525091</v>
      </c>
      <c r="E81" s="25">
        <f t="shared" si="12"/>
        <v>99.705014749262531</v>
      </c>
      <c r="F81" s="25">
        <f t="shared" si="13"/>
        <v>99.115044247787623</v>
      </c>
      <c r="G81" s="25">
        <f t="shared" si="14"/>
        <v>100.29498525073748</v>
      </c>
      <c r="H81" s="25">
        <f t="shared" si="15"/>
        <v>99.705014749262531</v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99.411764705882348</v>
      </c>
      <c r="D82" s="25">
        <f t="shared" si="11"/>
        <v>102.35294117647058</v>
      </c>
      <c r="E82" s="25">
        <f t="shared" si="12"/>
        <v>102.05882352941178</v>
      </c>
      <c r="F82" s="25">
        <f t="shared" si="13"/>
        <v>102.64705882352941</v>
      </c>
      <c r="G82" s="25">
        <f t="shared" si="14"/>
        <v>103.5294117647059</v>
      </c>
      <c r="H82" s="25">
        <f t="shared" si="15"/>
        <v>102.05882352941178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98.265895953757223</v>
      </c>
      <c r="D83" s="25">
        <f t="shared" si="11"/>
        <v>98.843930635838149</v>
      </c>
      <c r="E83" s="25">
        <f t="shared" si="12"/>
        <v>99.710982658959537</v>
      </c>
      <c r="F83" s="25">
        <f t="shared" si="13"/>
        <v>98.554913294797686</v>
      </c>
      <c r="G83" s="25">
        <f t="shared" si="14"/>
        <v>99.710982658959537</v>
      </c>
      <c r="H83" s="25">
        <f t="shared" si="15"/>
        <v>97.97687861271676</v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53" t="s">
        <v>29</v>
      </c>
      <c r="L102" s="154"/>
      <c r="M102" s="154"/>
      <c r="N102" s="154"/>
      <c r="O102" s="154"/>
      <c r="P102" s="154"/>
      <c r="Q102" s="154"/>
      <c r="R102" s="154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55"/>
      <c r="L103" s="154"/>
      <c r="M103" s="154"/>
      <c r="N103" s="154"/>
      <c r="O103" s="154"/>
      <c r="P103" s="154"/>
      <c r="Q103" s="154"/>
      <c r="R103" s="154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55"/>
      <c r="L104" s="154"/>
      <c r="M104" s="154"/>
      <c r="N104" s="154"/>
      <c r="O104" s="154"/>
      <c r="P104" s="154"/>
      <c r="Q104" s="154"/>
      <c r="R104" s="154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55"/>
      <c r="L105" s="154"/>
      <c r="M105" s="154"/>
      <c r="N105" s="154"/>
      <c r="O105" s="154"/>
      <c r="P105" s="154"/>
      <c r="Q105" s="154"/>
      <c r="R105" s="154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55"/>
      <c r="L106" s="154"/>
      <c r="M106" s="154"/>
      <c r="N106" s="154"/>
      <c r="O106" s="154"/>
      <c r="P106" s="154"/>
      <c r="Q106" s="154"/>
      <c r="R106" s="154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99.610659530549015</v>
      </c>
      <c r="D114" s="26">
        <f t="shared" si="27"/>
        <v>100.18058260832024</v>
      </c>
      <c r="E114" s="26">
        <f t="shared" si="27"/>
        <v>100.19276341587634</v>
      </c>
      <c r="F114" s="26">
        <f t="shared" si="27"/>
        <v>100.15958046998801</v>
      </c>
      <c r="G114" s="26">
        <f t="shared" si="27"/>
        <v>100.10776126971531</v>
      </c>
      <c r="H114" s="26">
        <f t="shared" si="27"/>
        <v>100.37183053814138</v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1.2242693744221795</v>
      </c>
      <c r="D116" s="26">
        <f t="shared" si="29"/>
        <v>1.1525936496430469</v>
      </c>
      <c r="E116" s="26">
        <f t="shared" si="29"/>
        <v>1.2042577858325516</v>
      </c>
      <c r="F116" s="26">
        <f t="shared" si="29"/>
        <v>1.2425421719097127</v>
      </c>
      <c r="G116" s="26">
        <f t="shared" si="29"/>
        <v>1.3699185400869318</v>
      </c>
      <c r="H116" s="26">
        <f t="shared" si="29"/>
        <v>1.1644878054784662</v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0.27375495439791359</v>
      </c>
      <c r="D117" s="26">
        <f t="shared" si="30"/>
        <v>0.25772777510364292</v>
      </c>
      <c r="E117" s="26">
        <f t="shared" si="30"/>
        <v>0.26928022715549682</v>
      </c>
      <c r="F117" s="26">
        <f t="shared" si="30"/>
        <v>0.27784087613003472</v>
      </c>
      <c r="G117" s="26">
        <f t="shared" si="30"/>
        <v>0.306323097927165</v>
      </c>
      <c r="H117" s="26">
        <f t="shared" si="30"/>
        <v>0.26038738920194021</v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0.4733586739659687</v>
      </c>
      <c r="D119" s="26">
        <f t="shared" si="32"/>
        <v>0.44564555237210934</v>
      </c>
      <c r="E119" s="26">
        <f t="shared" si="32"/>
        <v>0.46562127626849731</v>
      </c>
      <c r="F119" s="26">
        <f t="shared" si="32"/>
        <v>0.48042377529828756</v>
      </c>
      <c r="G119" s="26">
        <f t="shared" si="32"/>
        <v>0.52967331955273467</v>
      </c>
      <c r="H119" s="26">
        <f t="shared" si="32"/>
        <v>0.45024437837546005</v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97.515527950310542</v>
      </c>
      <c r="D120" s="26">
        <f t="shared" si="33"/>
        <v>98.447204968944092</v>
      </c>
      <c r="E120" s="26">
        <f t="shared" si="33"/>
        <v>98.130841121495322</v>
      </c>
      <c r="F120" s="26">
        <f t="shared" si="33"/>
        <v>97.134670487106007</v>
      </c>
      <c r="G120" s="26">
        <f t="shared" si="33"/>
        <v>97.81931464174454</v>
      </c>
      <c r="H120" s="26">
        <f t="shared" si="33"/>
        <v>97.97687861271676</v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103.05810397553516</v>
      </c>
      <c r="D121" s="26">
        <f t="shared" si="34"/>
        <v>102.44648318042813</v>
      </c>
      <c r="E121" s="26">
        <f t="shared" si="34"/>
        <v>102.75229357798166</v>
      </c>
      <c r="F121" s="26">
        <f t="shared" si="34"/>
        <v>102.64705882352941</v>
      </c>
      <c r="G121" s="26">
        <f t="shared" si="34"/>
        <v>103.5294117647059</v>
      </c>
      <c r="H121" s="26">
        <f t="shared" si="34"/>
        <v>102.44648318042813</v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99.05</v>
      </c>
      <c r="C122" s="38">
        <f>100-B3</f>
        <v>99.05</v>
      </c>
      <c r="D122" s="38">
        <f>100-B3</f>
        <v>99.05</v>
      </c>
      <c r="E122" s="38">
        <f>100-B3</f>
        <v>99.05</v>
      </c>
      <c r="F122" s="38">
        <f>100-B3</f>
        <v>99.05</v>
      </c>
      <c r="G122" s="38">
        <f>100-B3</f>
        <v>99.05</v>
      </c>
      <c r="H122" s="38">
        <f>100-B3</f>
        <v>99.05</v>
      </c>
      <c r="I122" s="38">
        <f>100-B3</f>
        <v>99.05</v>
      </c>
      <c r="J122" s="38">
        <f>100-B3</f>
        <v>99.05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100.95</v>
      </c>
      <c r="C123" s="24">
        <f>100+B3</f>
        <v>100.95</v>
      </c>
      <c r="D123" s="24">
        <f>100+B3</f>
        <v>100.95</v>
      </c>
      <c r="E123" s="24">
        <f>100+B3</f>
        <v>100.95</v>
      </c>
      <c r="F123" s="24">
        <f>100+B3</f>
        <v>100.95</v>
      </c>
      <c r="G123" s="24">
        <f>100+B3</f>
        <v>100.95</v>
      </c>
      <c r="H123" s="24">
        <f>100+B3</f>
        <v>100.95</v>
      </c>
      <c r="I123" s="24">
        <f>100+B3</f>
        <v>100.95</v>
      </c>
      <c r="J123" s="24">
        <f>100+B3</f>
        <v>100.95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97.65</v>
      </c>
      <c r="C124" s="24">
        <f>100-E3</f>
        <v>97.65</v>
      </c>
      <c r="D124" s="24">
        <f>100-E3</f>
        <v>97.65</v>
      </c>
      <c r="E124" s="24">
        <f>100-E3</f>
        <v>97.65</v>
      </c>
      <c r="F124" s="24">
        <f>100-E3</f>
        <v>97.65</v>
      </c>
      <c r="G124" s="24">
        <f>100-E3</f>
        <v>97.65</v>
      </c>
      <c r="H124" s="24">
        <f>100-E3</f>
        <v>97.65</v>
      </c>
      <c r="I124" s="24">
        <f>100-E3</f>
        <v>97.65</v>
      </c>
      <c r="J124" s="39">
        <f>100-E3</f>
        <v>97.65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102.35</v>
      </c>
      <c r="C125" s="41">
        <f>100+E3</f>
        <v>102.35</v>
      </c>
      <c r="D125" s="41">
        <f>100+E3</f>
        <v>102.35</v>
      </c>
      <c r="E125" s="41">
        <f>100+E3</f>
        <v>102.35</v>
      </c>
      <c r="F125" s="41">
        <f>100+E3</f>
        <v>102.35</v>
      </c>
      <c r="G125" s="41">
        <f>100+E3</f>
        <v>102.35</v>
      </c>
      <c r="H125" s="41">
        <f>100+E3</f>
        <v>102.35</v>
      </c>
      <c r="I125" s="41">
        <f>100+E3</f>
        <v>102.35</v>
      </c>
      <c r="J125" s="37">
        <f>100+E3</f>
        <v>102.35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8"/>
  <sheetViews>
    <sheetView tabSelected="1" zoomScale="110" zoomScaleNormal="110" workbookViewId="0">
      <selection activeCell="F26" sqref="F26"/>
    </sheetView>
  </sheetViews>
  <sheetFormatPr baseColWidth="10"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">
      <c r="B4" s="100" t="s">
        <v>94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">
      <c r="B5" s="100" t="s">
        <v>100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">
      <c r="B6" s="100" t="s">
        <v>95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">
      <c r="B7" s="100" t="s">
        <v>96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">
      <c r="B8" s="100" t="s">
        <v>97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"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">
      <c r="B10" s="100" t="s">
        <v>98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">
      <c r="B12" s="137" t="s">
        <v>106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x14ac:dyDescent="0.2">
      <c r="B13" s="100" t="s">
        <v>101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2:13" x14ac:dyDescent="0.2">
      <c r="B14" s="100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2:13" x14ac:dyDescent="0.2">
      <c r="B15" s="100" t="s">
        <v>102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2:13" x14ac:dyDescent="0.2">
      <c r="B16" s="100" t="s">
        <v>103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">
      <c r="B17" s="100" t="s">
        <v>104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2:13" ht="13.5" thickBot="1" x14ac:dyDescent="0.25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2:13" ht="45" thickBot="1" x14ac:dyDescent="0.6">
      <c r="B19" s="106"/>
    </row>
    <row r="20" spans="2:13" ht="44.25" x14ac:dyDescent="0.55000000000000004">
      <c r="B20" s="107" t="s">
        <v>68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9"/>
    </row>
    <row r="21" spans="2:13" x14ac:dyDescent="0.2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2:13" x14ac:dyDescent="0.2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2:13" x14ac:dyDescent="0.2"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2:13" x14ac:dyDescent="0.2">
      <c r="B24" s="100" t="s">
        <v>107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2:13" x14ac:dyDescent="0.2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</row>
    <row r="26" spans="2:13" x14ac:dyDescent="0.2"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2:13" x14ac:dyDescent="0.2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2"/>
    </row>
    <row r="28" spans="2:13" ht="13.5" thickBot="1" x14ac:dyDescent="0.25">
      <c r="B28" s="103" t="s">
        <v>69</v>
      </c>
      <c r="C28" s="104"/>
      <c r="D28" s="104" t="s">
        <v>105</v>
      </c>
      <c r="E28" s="104"/>
      <c r="F28" s="104"/>
      <c r="G28" s="104"/>
      <c r="H28" s="104"/>
      <c r="I28" s="104"/>
      <c r="J28" s="104"/>
      <c r="K28" s="104"/>
      <c r="L28" s="104"/>
      <c r="M28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workbookViewId="0">
      <selection activeCell="I7" sqref="I7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6" x14ac:dyDescent="0.2">
      <c r="A1" s="108" t="s">
        <v>70</v>
      </c>
      <c r="C1" s="109"/>
    </row>
    <row r="2" spans="1:16" x14ac:dyDescent="0.2">
      <c r="A2" s="110">
        <v>1.7</v>
      </c>
      <c r="B2" s="108" t="s">
        <v>71</v>
      </c>
      <c r="C2" s="109"/>
      <c r="E2" s="135"/>
      <c r="F2" s="136"/>
      <c r="G2" s="136"/>
      <c r="H2" s="136"/>
      <c r="I2" s="136"/>
    </row>
    <row r="3" spans="1:16" x14ac:dyDescent="0.2">
      <c r="A3" s="110">
        <v>3.4</v>
      </c>
      <c r="B3" s="108" t="s">
        <v>72</v>
      </c>
      <c r="C3" s="111" t="s">
        <v>73</v>
      </c>
    </row>
    <row r="4" spans="1:16" x14ac:dyDescent="0.2">
      <c r="B4" s="112" t="s">
        <v>74</v>
      </c>
      <c r="C4" s="113">
        <f>SQRT((A2*A2)+(A3*A3))</f>
        <v>3.8013155617496426</v>
      </c>
    </row>
    <row r="5" spans="1:16" ht="13.5" thickBot="1" x14ac:dyDescent="0.25">
      <c r="B5" s="108" t="s">
        <v>75</v>
      </c>
      <c r="C5" s="114">
        <f>0.5*A2</f>
        <v>0.85</v>
      </c>
    </row>
    <row r="6" spans="1:16" x14ac:dyDescent="0.2">
      <c r="B6" s="108" t="s">
        <v>76</v>
      </c>
      <c r="C6" s="114">
        <f>0.25*C4</f>
        <v>0.95032889043741064</v>
      </c>
      <c r="K6" s="130"/>
      <c r="L6" s="123"/>
      <c r="M6" s="123"/>
      <c r="N6" s="123"/>
      <c r="O6" s="123"/>
      <c r="P6" s="124"/>
    </row>
    <row r="7" spans="1:16" x14ac:dyDescent="0.2">
      <c r="B7" s="112" t="s">
        <v>77</v>
      </c>
      <c r="C7" s="114">
        <f>1.65*0.5*A2+C6</f>
        <v>2.3528288904374106</v>
      </c>
      <c r="K7" s="125"/>
      <c r="L7" s="118"/>
      <c r="M7" s="118"/>
      <c r="N7" s="118"/>
      <c r="O7" s="118"/>
      <c r="P7" s="126"/>
    </row>
    <row r="8" spans="1:16" x14ac:dyDescent="0.2">
      <c r="K8" s="125"/>
      <c r="L8" s="119"/>
      <c r="M8" s="118"/>
      <c r="N8" s="118"/>
      <c r="O8" s="118"/>
      <c r="P8" s="126"/>
    </row>
    <row r="9" spans="1:16" x14ac:dyDescent="0.2">
      <c r="K9" s="125"/>
      <c r="L9" s="118"/>
      <c r="M9" s="118"/>
      <c r="N9" s="120"/>
      <c r="O9" s="118"/>
      <c r="P9" s="126"/>
    </row>
    <row r="10" spans="1:16" ht="15" x14ac:dyDescent="0.25">
      <c r="K10" s="125"/>
      <c r="L10" s="2"/>
      <c r="M10" s="131"/>
      <c r="N10" s="121"/>
      <c r="O10" s="121"/>
      <c r="P10" s="126"/>
    </row>
    <row r="11" spans="1:16" ht="15" x14ac:dyDescent="0.25">
      <c r="K11" s="125"/>
      <c r="L11" s="2"/>
      <c r="M11" s="131"/>
      <c r="N11" s="121"/>
      <c r="O11" s="121"/>
      <c r="P11" s="126"/>
    </row>
    <row r="12" spans="1:16" ht="15" x14ac:dyDescent="0.25">
      <c r="K12" s="125"/>
      <c r="L12" s="122"/>
      <c r="M12" s="132"/>
      <c r="N12" s="121"/>
      <c r="O12" s="121"/>
      <c r="P12" s="126"/>
    </row>
    <row r="13" spans="1:16" ht="15" x14ac:dyDescent="0.25">
      <c r="K13" s="125"/>
      <c r="L13" s="2"/>
      <c r="M13" s="121"/>
      <c r="N13" s="121"/>
      <c r="O13" s="121"/>
      <c r="P13" s="126"/>
    </row>
    <row r="14" spans="1:16" ht="15" x14ac:dyDescent="0.25">
      <c r="K14" s="125"/>
      <c r="L14" s="2"/>
      <c r="M14" s="121"/>
      <c r="N14" s="121"/>
      <c r="O14" s="121"/>
      <c r="P14" s="126"/>
    </row>
    <row r="15" spans="1:16" ht="15" x14ac:dyDescent="0.25">
      <c r="K15" s="125"/>
      <c r="L15" s="2"/>
      <c r="M15" s="121"/>
      <c r="N15" s="121"/>
      <c r="O15" s="121"/>
      <c r="P15" s="126"/>
    </row>
    <row r="16" spans="1:16" ht="15" x14ac:dyDescent="0.25">
      <c r="K16" s="125"/>
      <c r="L16" s="2"/>
      <c r="M16" s="121"/>
      <c r="N16" s="121"/>
      <c r="O16" s="121"/>
      <c r="P16" s="126"/>
    </row>
    <row r="17" spans="1:16" ht="15" x14ac:dyDescent="0.25">
      <c r="K17" s="125"/>
      <c r="L17" s="2"/>
      <c r="M17" s="121"/>
      <c r="N17" s="121"/>
      <c r="O17" s="131"/>
      <c r="P17" s="126"/>
    </row>
    <row r="18" spans="1:16" ht="15" x14ac:dyDescent="0.25">
      <c r="K18" s="125"/>
      <c r="L18" s="2"/>
      <c r="M18" s="121"/>
      <c r="N18" s="121"/>
      <c r="O18" s="132"/>
      <c r="P18" s="126"/>
    </row>
    <row r="19" spans="1:16" ht="13.5" thickBot="1" x14ac:dyDescent="0.25">
      <c r="K19" s="127"/>
      <c r="L19" s="128"/>
      <c r="M19" s="128"/>
      <c r="N19" s="128"/>
      <c r="O19" s="128"/>
      <c r="P19" s="129"/>
    </row>
    <row r="22" spans="1:16" x14ac:dyDescent="0.2">
      <c r="A22" s="112" t="s">
        <v>78</v>
      </c>
      <c r="C22" s="115" t="s">
        <v>93</v>
      </c>
    </row>
  </sheetData>
  <phoneticPr fontId="0" type="noConversion"/>
  <hyperlinks>
    <hyperlink ref="C22" r:id="rId1" display="https://biologicalvariation.eu/search?q=Reticulocyte+haemoglobin+equivalent+%28RET-He%29+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2022-05-12T06:25:33Z</dcterms:modified>
</cp:coreProperties>
</file>