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10C1083F-5C12-4AF2-82D2-76149309314A}" xr6:coauthVersionLast="47" xr6:coauthVersionMax="47" xr10:uidLastSave="{00000000-0000-0000-0000-000000000000}"/>
  <bookViews>
    <workbookView xWindow="-28920" yWindow="-1065" windowWidth="29040" windowHeight="1584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20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I122" i="1"/>
  <c r="I118" i="1"/>
  <c r="I115" i="1"/>
  <c r="J122" i="1"/>
  <c r="J115" i="1"/>
  <c r="J117" i="1"/>
  <c r="J121" i="1"/>
  <c r="J118" i="1"/>
  <c r="J119" i="1" l="1"/>
  <c r="I121" i="1"/>
  <c r="I117" i="1"/>
  <c r="E122" i="1"/>
  <c r="E117" i="1"/>
  <c r="E118" i="1" s="1"/>
  <c r="E121" i="1"/>
  <c r="E119" i="1"/>
  <c r="E120" i="1" s="1"/>
  <c r="C115" i="1"/>
  <c r="C119" i="1"/>
  <c r="C120" i="1" s="1"/>
  <c r="C117" i="1"/>
  <c r="C118" i="1" s="1"/>
  <c r="C122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G120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D120" i="1" l="1"/>
  <c r="F120" i="1"/>
  <c r="B120" i="1"/>
</calcChain>
</file>

<file path=xl/sharedStrings.xml><?xml version="1.0" encoding="utf-8"?>
<sst xmlns="http://schemas.openxmlformats.org/spreadsheetml/2006/main" count="114" uniqueCount="100">
  <si>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</si>
  <si>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</si>
  <si>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</si>
  <si>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</si>
  <si>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</si>
  <si>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</si>
  <si>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</si>
  <si>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</si>
  <si>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</si>
  <si>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</si>
  <si>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</si>
  <si>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</si>
  <si>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</si>
  <si>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</si>
  <si>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</si>
  <si>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</si>
  <si>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</si>
  <si>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</si>
  <si>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</si>
  <si>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</si>
  <si>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</si>
  <si>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</si>
  <si>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</si>
  <si>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</si>
  <si>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</si>
  <si>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</si>
  <si>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</si>
  <si>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</si>
  <si>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</si>
  <si>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</si>
  <si>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</si>
  <si>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</si>
  <si>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</si>
  <si>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</si>
  <si>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</si>
  <si>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</si>
  <si>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</si>
  <si>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</si>
  <si>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</si>
  <si>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</si>
  <si>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</si>
  <si>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</si>
  <si>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</si>
  <si>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</si>
  <si>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</si>
  <si>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</si>
  <si>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</si>
  <si>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</si>
  <si>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</si>
  <si>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</si>
  <si>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</si>
  <si>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</si>
  <si>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</si>
  <si>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</si>
  <si>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</si>
  <si>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</si>
  <si>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</si>
  <si>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</si>
  <si>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</si>
  <si>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</si>
  <si>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</si>
  <si>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</si>
  <si>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</si>
  <si>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</si>
  <si>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</si>
  <si>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</si>
  <si>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</si>
  <si>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</si>
  <si>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</si>
  <si>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</si>
  <si>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</si>
  <si>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</si>
  <si>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</si>
  <si>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</si>
  <si>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</si>
  <si>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</si>
  <si>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</si>
  <si>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</si>
  <si>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</si>
  <si>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</si>
  <si>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</si>
  <si>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</si>
  <si>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</si>
  <si>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Insulin</t>
  </si>
  <si>
    <t>Dager</t>
  </si>
  <si>
    <t>S-Insulin avpiptert i kjøleskap (Cobas e601, 2022)</t>
  </si>
  <si>
    <t>Hormonlaboratoriet, OUS</t>
  </si>
  <si>
    <t>14-21 november 2022</t>
  </si>
  <si>
    <t>Guro Clementz, Finn Erik Aas</t>
  </si>
  <si>
    <t>Serum (avpippetert)</t>
  </si>
  <si>
    <t>insulin</t>
  </si>
  <si>
    <t>Avpippetert serum oppbevart i kjølskap</t>
  </si>
  <si>
    <t>3 dager</t>
  </si>
  <si>
    <t>4 dager</t>
  </si>
  <si>
    <t>7 dager</t>
  </si>
  <si>
    <t>Holdbart inntil 7 dager avpippetert i kjøleskap, men stor spredning av enkeltverdier.</t>
  </si>
  <si>
    <t>06.12.2022 Finn Erik Aas</t>
  </si>
  <si>
    <t>Veldig liten endring i snittverdi, men stor spredning i enkeltverdier, og noen prøver stiger i verdi.</t>
  </si>
  <si>
    <t>Kvalitetsmål (tillatt bias og totalfeil) er ønskelig mål basert på biologisk variasjon fra EFML Biological Variation Database</t>
  </si>
  <si>
    <t>Holbarhetsforsøk Insulin, avpip. i kjøleskap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</si>
</sst>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8" fillId="3" borderId="0" xfId="0" applyFont="1" applyFill="1"/>
    <xf numFmtId="1" fontId="26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7" fillId="0" borderId="0" xfId="0" applyFont="1"/>
    <xf numFmtId="0" fontId="28" fillId="4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117</c:v>
                </c:pt>
                <c:pt idx="1">
                  <c:v>117</c:v>
                </c:pt>
                <c:pt idx="2">
                  <c:v>117</c:v>
                </c:pt>
                <c:pt idx="3">
                  <c:v>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58</c:v>
                </c:pt>
                <c:pt idx="1">
                  <c:v>52</c:v>
                </c:pt>
                <c:pt idx="2">
                  <c:v>47</c:v>
                </c:pt>
                <c:pt idx="3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109</c:v>
                </c:pt>
                <c:pt idx="1">
                  <c:v>101</c:v>
                </c:pt>
                <c:pt idx="2">
                  <c:v>95</c:v>
                </c:pt>
                <c:pt idx="3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56</c:v>
                </c:pt>
                <c:pt idx="1">
                  <c:v>53</c:v>
                </c:pt>
                <c:pt idx="2">
                  <c:v>52</c:v>
                </c:pt>
                <c:pt idx="3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78</c:v>
                </c:pt>
                <c:pt idx="1">
                  <c:v>90</c:v>
                </c:pt>
                <c:pt idx="2">
                  <c:v>104</c:v>
                </c:pt>
                <c:pt idx="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74</c:v>
                </c:pt>
                <c:pt idx="1">
                  <c:v>68</c:v>
                </c:pt>
                <c:pt idx="2">
                  <c:v>59</c:v>
                </c:pt>
                <c:pt idx="3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84</c:v>
                </c:pt>
                <c:pt idx="1">
                  <c:v>96</c:v>
                </c:pt>
                <c:pt idx="2">
                  <c:v>100</c:v>
                </c:pt>
                <c:pt idx="3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24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64</c:v>
                </c:pt>
                <c:pt idx="1">
                  <c:v>74</c:v>
                </c:pt>
                <c:pt idx="2">
                  <c:v>77</c:v>
                </c:pt>
                <c:pt idx="3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144</c:v>
                </c:pt>
                <c:pt idx="1">
                  <c:v>154</c:v>
                </c:pt>
                <c:pt idx="2">
                  <c:v>149</c:v>
                </c:pt>
                <c:pt idx="3">
                  <c:v>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74</c:v>
                </c:pt>
                <c:pt idx="1">
                  <c:v>76</c:v>
                </c:pt>
                <c:pt idx="2">
                  <c:v>73</c:v>
                </c:pt>
                <c:pt idx="3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125</c:v>
                </c:pt>
                <c:pt idx="1">
                  <c:v>114</c:v>
                </c:pt>
                <c:pt idx="2">
                  <c:v>112</c:v>
                </c:pt>
                <c:pt idx="3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69</c:v>
                </c:pt>
                <c:pt idx="1">
                  <c:v>70</c:v>
                </c:pt>
                <c:pt idx="2">
                  <c:v>63</c:v>
                </c:pt>
                <c:pt idx="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210</c:v>
                </c:pt>
                <c:pt idx="1">
                  <c:v>208</c:v>
                </c:pt>
                <c:pt idx="2">
                  <c:v>196</c:v>
                </c:pt>
                <c:pt idx="3">
                  <c:v>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185</c:v>
                </c:pt>
                <c:pt idx="1">
                  <c:v>200</c:v>
                </c:pt>
                <c:pt idx="2">
                  <c:v>209</c:v>
                </c:pt>
                <c:pt idx="3">
                  <c:v>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466</c:v>
                </c:pt>
                <c:pt idx="1">
                  <c:v>391</c:v>
                </c:pt>
                <c:pt idx="2">
                  <c:v>380</c:v>
                </c:pt>
                <c:pt idx="3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61</c:v>
                </c:pt>
                <c:pt idx="1">
                  <c:v>61</c:v>
                </c:pt>
                <c:pt idx="2">
                  <c:v>60</c:v>
                </c:pt>
                <c:pt idx="3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117</c:v>
                </c:pt>
                <c:pt idx="1">
                  <c:v>113</c:v>
                </c:pt>
                <c:pt idx="2">
                  <c:v>116</c:v>
                </c:pt>
                <c:pt idx="3">
                  <c:v>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65035157642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4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96.581196581196579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89.65517241379311</c:v>
                </c:pt>
                <c:pt idx="2">
                  <c:v>81.034482758620683</c:v>
                </c:pt>
                <c:pt idx="3">
                  <c:v>96.551724137931032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92.660550458715591</c:v>
                </c:pt>
                <c:pt idx="2">
                  <c:v>87.155963302752298</c:v>
                </c:pt>
                <c:pt idx="3">
                  <c:v>109.1743119266055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94.642857142857139</c:v>
                </c:pt>
                <c:pt idx="2">
                  <c:v>92.857142857142861</c:v>
                </c:pt>
                <c:pt idx="3">
                  <c:v>96.428571428571431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115.38461538461537</c:v>
                </c:pt>
                <c:pt idx="2">
                  <c:v>133.33333333333331</c:v>
                </c:pt>
                <c:pt idx="3">
                  <c:v>111.53846153846155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91.891891891891902</c:v>
                </c:pt>
                <c:pt idx="2">
                  <c:v>79.729729729729726</c:v>
                </c:pt>
                <c:pt idx="3">
                  <c:v>82.432432432432435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114.28571428571428</c:v>
                </c:pt>
                <c:pt idx="2">
                  <c:v>119.04761904761905</c:v>
                </c:pt>
                <c:pt idx="3">
                  <c:v>120.23809523809523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87.5</c:v>
                </c:pt>
                <c:pt idx="2">
                  <c:v>91.666666666666657</c:v>
                </c:pt>
                <c:pt idx="3">
                  <c:v>95.833333333333343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115.625</c:v>
                </c:pt>
                <c:pt idx="2">
                  <c:v>120.3125</c:v>
                </c:pt>
                <c:pt idx="3">
                  <c:v>121.875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106.94444444444444</c:v>
                </c:pt>
                <c:pt idx="2">
                  <c:v>103.47222222222223</c:v>
                </c:pt>
                <c:pt idx="3">
                  <c:v>110.41666666666667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102.70270270270269</c:v>
                </c:pt>
                <c:pt idx="2">
                  <c:v>98.648648648648646</c:v>
                </c:pt>
                <c:pt idx="3">
                  <c:v>95.945945945945937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91.2</c:v>
                </c:pt>
                <c:pt idx="2">
                  <c:v>89.600000000000009</c:v>
                </c:pt>
                <c:pt idx="3">
                  <c:v>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101.44927536231884</c:v>
                </c:pt>
                <c:pt idx="2">
                  <c:v>91.304347826086953</c:v>
                </c:pt>
                <c:pt idx="3">
                  <c:v>72.463768115942031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99.047619047619051</c:v>
                </c:pt>
                <c:pt idx="2">
                  <c:v>93.333333333333329</c:v>
                </c:pt>
                <c:pt idx="3">
                  <c:v>79.047619047619051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108.10810810810811</c:v>
                </c:pt>
                <c:pt idx="2">
                  <c:v>112.97297297297297</c:v>
                </c:pt>
                <c:pt idx="3">
                  <c:v>121.08108108108109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83.905579399141629</c:v>
                </c:pt>
                <c:pt idx="2">
                  <c:v>81.545064377682408</c:v>
                </c:pt>
                <c:pt idx="3">
                  <c:v>75.107296137339048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98.360655737704917</c:v>
                </c:pt>
                <c:pt idx="3">
                  <c:v>113.11475409836065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96.581196581196579</c:v>
                </c:pt>
                <c:pt idx="2">
                  <c:v>99.145299145299148</c:v>
                </c:pt>
                <c:pt idx="3">
                  <c:v>97.435897435897431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3.9341006684569826</c:v>
                  </c:pt>
                  <c:pt idx="2">
                    <c:v>6.0146561633329432</c:v>
                  </c:pt>
                  <c:pt idx="3">
                    <c:v>6.3580007821525379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3.9341006684569826</c:v>
                  </c:pt>
                  <c:pt idx="2">
                    <c:v>6.0146561633329432</c:v>
                  </c:pt>
                  <c:pt idx="3">
                    <c:v>6.3580007821525379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99.532484845728789</c:v>
                </c:pt>
                <c:pt idx="2">
                  <c:v>98.528887886656392</c:v>
                </c:pt>
                <c:pt idx="3">
                  <c:v>99.292564174748847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89.5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89.5</c:v>
                </c:pt>
                <c:pt idx="7">
                  <c:v>89.5</c:v>
                </c:pt>
                <c:pt idx="8">
                  <c:v>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74.599999999999994</c:v>
                </c:pt>
                <c:pt idx="1">
                  <c:v>74.599999999999994</c:v>
                </c:pt>
                <c:pt idx="2">
                  <c:v>74.599999999999994</c:v>
                </c:pt>
                <c:pt idx="3">
                  <c:v>74.599999999999994</c:v>
                </c:pt>
                <c:pt idx="4">
                  <c:v>74.599999999999994</c:v>
                </c:pt>
                <c:pt idx="5">
                  <c:v>74.599999999999994</c:v>
                </c:pt>
                <c:pt idx="6">
                  <c:v>74.599999999999994</c:v>
                </c:pt>
                <c:pt idx="7">
                  <c:v>74.599999999999994</c:v>
                </c:pt>
                <c:pt idx="8">
                  <c:v>74.599999999999994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125.4</c:v>
                </c:pt>
                <c:pt idx="1">
                  <c:v>125.4</c:v>
                </c:pt>
                <c:pt idx="2">
                  <c:v>125.4</c:v>
                </c:pt>
                <c:pt idx="3">
                  <c:v>125.4</c:v>
                </c:pt>
                <c:pt idx="4">
                  <c:v>125.4</c:v>
                </c:pt>
                <c:pt idx="5">
                  <c:v>125.4</c:v>
                </c:pt>
                <c:pt idx="6">
                  <c:v>125.4</c:v>
                </c:pt>
                <c:pt idx="7">
                  <c:v>125.4</c:v>
                </c:pt>
                <c:pt idx="8">
                  <c:v>125.4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25.5" customHeight="1" x14ac:dyDescent="0.25">
      <c r="A1" s="100" t="s">
        <v>99</v>
      </c>
    </row>
    <row r="4" spans="1:9" ht="57" customHeight="1" x14ac:dyDescent="0.75">
      <c r="C4" s="102" t="s">
        <v>44</v>
      </c>
      <c r="D4" s="102"/>
      <c r="E4" s="102"/>
      <c r="F4" s="102"/>
      <c r="G4" s="102"/>
      <c r="H4" s="102"/>
      <c r="I4" s="102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86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3" t="s">
        <v>87</v>
      </c>
      <c r="E10" s="104"/>
      <c r="F10" s="104"/>
      <c r="G10" s="104"/>
      <c r="H10" s="104"/>
      <c r="I10" s="105"/>
    </row>
    <row r="11" spans="1:9" ht="20.399999999999999" x14ac:dyDescent="0.35">
      <c r="C11" s="57" t="s">
        <v>48</v>
      </c>
      <c r="D11" s="106" t="s">
        <v>88</v>
      </c>
      <c r="E11" s="107"/>
      <c r="F11" s="107"/>
      <c r="G11" s="107"/>
      <c r="H11" s="107"/>
      <c r="I11" s="108"/>
    </row>
    <row r="12" spans="1:9" x14ac:dyDescent="0.25">
      <c r="C12" s="61" t="s">
        <v>49</v>
      </c>
      <c r="D12" s="109"/>
      <c r="E12" s="110"/>
      <c r="F12" s="110"/>
      <c r="G12" s="110"/>
      <c r="H12" s="110"/>
      <c r="I12" s="111"/>
    </row>
    <row r="13" spans="1:9" ht="25.5" customHeight="1" x14ac:dyDescent="0.35">
      <c r="C13" s="57" t="s">
        <v>50</v>
      </c>
      <c r="D13" s="112" t="s">
        <v>90</v>
      </c>
      <c r="E13" s="104"/>
      <c r="F13" s="104"/>
      <c r="G13" s="104"/>
      <c r="H13" s="104"/>
      <c r="I13" s="105"/>
    </row>
    <row r="14" spans="1:9" ht="24.75" customHeight="1" x14ac:dyDescent="0.35">
      <c r="C14" s="57" t="s">
        <v>51</v>
      </c>
      <c r="D14" s="112" t="s">
        <v>89</v>
      </c>
      <c r="E14" s="104"/>
      <c r="F14" s="104"/>
      <c r="G14" s="104"/>
      <c r="H14" s="104"/>
      <c r="I14" s="105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7" width="13.6640625" style="63" bestFit="1" customWidth="1"/>
    <col min="8" max="16384" width="11.44140625" style="63"/>
  </cols>
  <sheetData>
    <row r="1" spans="1:7" ht="25.5" customHeight="1" x14ac:dyDescent="0.25">
      <c r="A1" s="100" t="s">
        <v>99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1" x14ac:dyDescent="0.4">
      <c r="A3" s="98" t="s">
        <v>91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83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7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7" ht="15" x14ac:dyDescent="0.25">
      <c r="A18" s="65"/>
      <c r="B18" s="65"/>
      <c r="C18" s="65"/>
      <c r="D18" s="65"/>
      <c r="E18" s="65"/>
      <c r="F18" s="65"/>
      <c r="G18" s="65"/>
    </row>
    <row r="19" spans="1:7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7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7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7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7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7" ht="15" x14ac:dyDescent="0.25">
      <c r="A24" s="65"/>
      <c r="B24" s="65"/>
      <c r="C24" s="65"/>
      <c r="D24" s="65"/>
      <c r="E24" s="65"/>
      <c r="F24" s="65"/>
      <c r="G24" s="65"/>
    </row>
    <row r="25" spans="1:7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7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</row>
    <row r="27" spans="1:7" ht="15" x14ac:dyDescent="0.25">
      <c r="A27" s="68" t="s">
        <v>62</v>
      </c>
      <c r="B27" s="66"/>
      <c r="C27" s="66"/>
      <c r="D27" s="66"/>
      <c r="E27" s="66"/>
      <c r="F27" s="66"/>
      <c r="G27" s="66"/>
    </row>
    <row r="28" spans="1:7" ht="15" x14ac:dyDescent="0.25">
      <c r="A28" s="68" t="s">
        <v>63</v>
      </c>
      <c r="B28" s="66"/>
      <c r="C28" s="66"/>
      <c r="D28" s="66"/>
      <c r="E28" s="66"/>
      <c r="F28" s="66"/>
      <c r="G28" s="66"/>
    </row>
    <row r="29" spans="1:7" ht="15" x14ac:dyDescent="0.25">
      <c r="A29" s="68" t="s">
        <v>64</v>
      </c>
      <c r="B29" s="66"/>
      <c r="C29" s="66" t="s">
        <v>92</v>
      </c>
      <c r="D29" s="66" t="s">
        <v>93</v>
      </c>
      <c r="E29" s="66" t="s">
        <v>94</v>
      </c>
      <c r="F29" s="66"/>
      <c r="G29" s="66"/>
    </row>
    <row r="30" spans="1:7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7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7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3" t="s">
        <v>77</v>
      </c>
      <c r="B44" s="113"/>
      <c r="C44" s="113"/>
      <c r="D44" s="113"/>
      <c r="E44" s="113"/>
      <c r="F44" s="113"/>
      <c r="G44" s="113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47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30" customHeight="1" x14ac:dyDescent="0.25">
      <c r="A1" s="101" t="s">
        <v>99</v>
      </c>
      <c r="K1"/>
    </row>
    <row r="2" spans="1:18" ht="22.8" x14ac:dyDescent="0.4">
      <c r="A2" s="12" t="s">
        <v>12</v>
      </c>
      <c r="B2" s="13"/>
      <c r="C2" s="119" t="s">
        <v>85</v>
      </c>
      <c r="D2" s="120"/>
      <c r="E2" s="120"/>
      <c r="F2" s="120"/>
      <c r="G2" s="120"/>
      <c r="H2" s="120"/>
      <c r="I2" s="120"/>
      <c r="J2" s="120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96" t="s">
        <v>14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10.5</v>
      </c>
      <c r="C4" s="16" t="s">
        <v>24</v>
      </c>
      <c r="D4" s="15"/>
      <c r="E4" s="6">
        <v>25.4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84</v>
      </c>
      <c r="B7" s="4">
        <v>0</v>
      </c>
      <c r="C7" s="2">
        <v>3</v>
      </c>
      <c r="D7" s="2">
        <v>4</v>
      </c>
      <c r="E7" s="2">
        <v>7</v>
      </c>
      <c r="F7" s="2"/>
      <c r="G7" s="2"/>
      <c r="H7" s="3"/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1" t="s">
        <v>20</v>
      </c>
      <c r="C8" s="122"/>
      <c r="D8" s="122"/>
      <c r="E8" s="122"/>
      <c r="F8" s="122"/>
      <c r="G8" s="122"/>
      <c r="H8" s="122"/>
      <c r="I8" s="123"/>
      <c r="J8" s="124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117</v>
      </c>
      <c r="C9" s="95">
        <v>117</v>
      </c>
      <c r="D9" s="95">
        <v>117</v>
      </c>
      <c r="E9" s="95">
        <v>113</v>
      </c>
      <c r="F9" s="95"/>
      <c r="G9" s="95"/>
      <c r="H9" s="95"/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58</v>
      </c>
      <c r="C10" s="95">
        <v>52</v>
      </c>
      <c r="D10" s="95">
        <v>47</v>
      </c>
      <c r="E10" s="95">
        <v>56</v>
      </c>
      <c r="F10" s="95"/>
      <c r="G10" s="95"/>
      <c r="H10" s="95"/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109</v>
      </c>
      <c r="C11" s="95">
        <v>101</v>
      </c>
      <c r="D11" s="95">
        <v>95</v>
      </c>
      <c r="E11" s="95">
        <v>119</v>
      </c>
      <c r="F11" s="95"/>
      <c r="G11" s="95"/>
      <c r="H11" s="95"/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56</v>
      </c>
      <c r="C12" s="95">
        <v>53</v>
      </c>
      <c r="D12" s="95">
        <v>52</v>
      </c>
      <c r="E12" s="95">
        <v>54</v>
      </c>
      <c r="F12" s="95"/>
      <c r="G12" s="95"/>
      <c r="H12" s="95"/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78</v>
      </c>
      <c r="C13" s="95">
        <v>90</v>
      </c>
      <c r="D13" s="95">
        <v>104</v>
      </c>
      <c r="E13" s="95">
        <v>87</v>
      </c>
      <c r="F13" s="95"/>
      <c r="G13" s="95"/>
      <c r="H13" s="95"/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74</v>
      </c>
      <c r="C14" s="95">
        <v>68</v>
      </c>
      <c r="D14" s="95">
        <v>59</v>
      </c>
      <c r="E14" s="95">
        <v>61</v>
      </c>
      <c r="F14" s="95"/>
      <c r="G14" s="95"/>
      <c r="H14" s="95"/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84</v>
      </c>
      <c r="C15" s="95">
        <v>96</v>
      </c>
      <c r="D15" s="95">
        <v>100</v>
      </c>
      <c r="E15" s="95">
        <v>101</v>
      </c>
      <c r="F15" s="95"/>
      <c r="G15" s="95"/>
      <c r="H15" s="95"/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24</v>
      </c>
      <c r="C16" s="95">
        <v>21</v>
      </c>
      <c r="D16" s="95">
        <v>22</v>
      </c>
      <c r="E16" s="95">
        <v>23</v>
      </c>
      <c r="F16" s="95"/>
      <c r="G16" s="95"/>
      <c r="H16" s="95"/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64</v>
      </c>
      <c r="C17" s="95">
        <v>74</v>
      </c>
      <c r="D17" s="95">
        <v>77</v>
      </c>
      <c r="E17" s="95">
        <v>78</v>
      </c>
      <c r="F17" s="95"/>
      <c r="G17" s="95"/>
      <c r="H17" s="95"/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144</v>
      </c>
      <c r="C18" s="95">
        <v>154</v>
      </c>
      <c r="D18" s="95">
        <v>149</v>
      </c>
      <c r="E18" s="95">
        <v>159</v>
      </c>
      <c r="F18" s="53"/>
      <c r="G18" s="53"/>
      <c r="H18" s="53"/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74</v>
      </c>
      <c r="C19" s="95">
        <v>76</v>
      </c>
      <c r="D19" s="95">
        <v>73</v>
      </c>
      <c r="E19" s="95">
        <v>71</v>
      </c>
      <c r="F19" s="53"/>
      <c r="G19" s="53"/>
      <c r="H19" s="53"/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125</v>
      </c>
      <c r="C20" s="95">
        <v>114</v>
      </c>
      <c r="D20" s="95">
        <v>112</v>
      </c>
      <c r="E20" s="95">
        <v>115</v>
      </c>
      <c r="F20" s="53"/>
      <c r="G20" s="53"/>
      <c r="H20" s="53"/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69</v>
      </c>
      <c r="C21" s="95">
        <v>70</v>
      </c>
      <c r="D21" s="95">
        <v>63</v>
      </c>
      <c r="E21" s="97">
        <v>50</v>
      </c>
      <c r="F21" s="53"/>
      <c r="G21" s="53"/>
      <c r="H21" s="53"/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210</v>
      </c>
      <c r="C22" s="95">
        <v>208</v>
      </c>
      <c r="D22" s="95">
        <v>196</v>
      </c>
      <c r="E22" s="97">
        <v>166</v>
      </c>
      <c r="F22" s="53"/>
      <c r="G22" s="53"/>
      <c r="H22" s="53"/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185</v>
      </c>
      <c r="C23" s="95">
        <v>200</v>
      </c>
      <c r="D23" s="95">
        <v>209</v>
      </c>
      <c r="E23" s="97">
        <v>224</v>
      </c>
      <c r="F23" s="53"/>
      <c r="G23" s="53"/>
      <c r="H23" s="53"/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4.4" x14ac:dyDescent="0.3">
      <c r="A24" s="25">
        <v>16</v>
      </c>
      <c r="B24" s="95">
        <v>466</v>
      </c>
      <c r="C24" s="95">
        <v>391</v>
      </c>
      <c r="D24" s="95">
        <v>380</v>
      </c>
      <c r="E24" s="97">
        <v>350</v>
      </c>
      <c r="F24" s="36"/>
      <c r="G24" s="37"/>
      <c r="H24" s="37"/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4.4" x14ac:dyDescent="0.3">
      <c r="A25" s="25">
        <v>17</v>
      </c>
      <c r="B25" s="95">
        <v>61</v>
      </c>
      <c r="C25" s="95">
        <v>61</v>
      </c>
      <c r="D25" s="95">
        <v>60</v>
      </c>
      <c r="E25" s="97">
        <v>69</v>
      </c>
      <c r="F25" s="36"/>
      <c r="G25" s="37"/>
      <c r="H25" s="37"/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4.4" x14ac:dyDescent="0.3">
      <c r="A26" s="25">
        <v>18</v>
      </c>
      <c r="B26" s="95">
        <v>117</v>
      </c>
      <c r="C26" s="95">
        <v>113</v>
      </c>
      <c r="D26" s="95">
        <v>116</v>
      </c>
      <c r="E26" s="97">
        <v>114</v>
      </c>
      <c r="F26" s="36"/>
      <c r="G26" s="37"/>
      <c r="H26" s="37"/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4" t="s">
        <v>29</v>
      </c>
      <c r="L41" s="115"/>
      <c r="M41" s="115"/>
      <c r="N41" s="115"/>
      <c r="O41" s="115"/>
      <c r="P41" s="115"/>
      <c r="Q41" s="115"/>
      <c r="R41" s="115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5" t="s">
        <v>25</v>
      </c>
      <c r="C62" s="126"/>
      <c r="D62" s="126"/>
      <c r="E62" s="126"/>
      <c r="F62" s="126"/>
      <c r="G62" s="126"/>
      <c r="H62" s="126"/>
      <c r="I62" s="126"/>
      <c r="J62" s="126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100</v>
      </c>
      <c r="D65" s="22">
        <f t="shared" ref="D65:D74" si="2">IF((B9&lt;&gt;0)*ISNUMBER(D9),100*(D9/B9),"")</f>
        <v>100</v>
      </c>
      <c r="E65" s="22">
        <f t="shared" ref="E65:E74" si="3">IF((B9&lt;&gt;0)*ISNUMBER(E9),100*(E9/B9),"")</f>
        <v>96.581196581196579</v>
      </c>
      <c r="F65" s="22" t="str">
        <f t="shared" ref="F65:F74" si="4">IF((B9&lt;&gt;0)*ISNUMBER(F9),100*(F9/B9),"")</f>
        <v/>
      </c>
      <c r="G65" s="22" t="str">
        <f t="shared" ref="G65:G74" si="5">IF((B9&lt;&gt;0)*ISNUMBER(G9),100*(G9/B9),"")</f>
        <v/>
      </c>
      <c r="H65" s="22" t="str">
        <f t="shared" ref="H65:H74" si="6">IF((B9&lt;&gt;0)*ISNUMBER(H9),100*(H9/B9),"")</f>
        <v/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89.65517241379311</v>
      </c>
      <c r="D66" s="22">
        <f t="shared" si="2"/>
        <v>81.034482758620683</v>
      </c>
      <c r="E66" s="22">
        <f t="shared" si="3"/>
        <v>96.551724137931032</v>
      </c>
      <c r="F66" s="22" t="str">
        <f t="shared" si="4"/>
        <v/>
      </c>
      <c r="G66" s="22" t="str">
        <f t="shared" si="5"/>
        <v/>
      </c>
      <c r="H66" s="22" t="str">
        <f t="shared" si="6"/>
        <v/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92.660550458715591</v>
      </c>
      <c r="D67" s="22">
        <f t="shared" si="2"/>
        <v>87.155963302752298</v>
      </c>
      <c r="E67" s="22">
        <f t="shared" si="3"/>
        <v>109.1743119266055</v>
      </c>
      <c r="F67" s="22" t="str">
        <f t="shared" si="4"/>
        <v/>
      </c>
      <c r="G67" s="22" t="str">
        <f t="shared" si="5"/>
        <v/>
      </c>
      <c r="H67" s="22" t="str">
        <f t="shared" si="6"/>
        <v/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94.642857142857139</v>
      </c>
      <c r="D68" s="22">
        <f t="shared" si="2"/>
        <v>92.857142857142861</v>
      </c>
      <c r="E68" s="22">
        <f t="shared" si="3"/>
        <v>96.428571428571431</v>
      </c>
      <c r="F68" s="22" t="str">
        <f t="shared" si="4"/>
        <v/>
      </c>
      <c r="G68" s="22" t="str">
        <f t="shared" si="5"/>
        <v/>
      </c>
      <c r="H68" s="22" t="str">
        <f t="shared" si="6"/>
        <v/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115.38461538461537</v>
      </c>
      <c r="D69" s="22">
        <f t="shared" si="2"/>
        <v>133.33333333333331</v>
      </c>
      <c r="E69" s="22">
        <f t="shared" si="3"/>
        <v>111.53846153846155</v>
      </c>
      <c r="F69" s="22" t="str">
        <f t="shared" si="4"/>
        <v/>
      </c>
      <c r="G69" s="22" t="str">
        <f t="shared" si="5"/>
        <v/>
      </c>
      <c r="H69" s="22" t="str">
        <f t="shared" si="6"/>
        <v/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91.891891891891902</v>
      </c>
      <c r="D70" s="22">
        <f t="shared" si="2"/>
        <v>79.729729729729726</v>
      </c>
      <c r="E70" s="22">
        <f t="shared" si="3"/>
        <v>82.432432432432435</v>
      </c>
      <c r="F70" s="22" t="str">
        <f t="shared" si="4"/>
        <v/>
      </c>
      <c r="G70" s="22" t="str">
        <f t="shared" si="5"/>
        <v/>
      </c>
      <c r="H70" s="22" t="str">
        <f t="shared" si="6"/>
        <v/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114.28571428571428</v>
      </c>
      <c r="D71" s="22">
        <f t="shared" si="2"/>
        <v>119.04761904761905</v>
      </c>
      <c r="E71" s="22">
        <f t="shared" si="3"/>
        <v>120.23809523809523</v>
      </c>
      <c r="F71" s="22" t="str">
        <f t="shared" si="4"/>
        <v/>
      </c>
      <c r="G71" s="22" t="str">
        <f t="shared" si="5"/>
        <v/>
      </c>
      <c r="H71" s="22" t="str">
        <f t="shared" si="6"/>
        <v/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87.5</v>
      </c>
      <c r="D72" s="22">
        <f t="shared" si="2"/>
        <v>91.666666666666657</v>
      </c>
      <c r="E72" s="22">
        <f t="shared" si="3"/>
        <v>95.833333333333343</v>
      </c>
      <c r="F72" s="22" t="str">
        <f t="shared" si="4"/>
        <v/>
      </c>
      <c r="G72" s="22" t="str">
        <f t="shared" si="5"/>
        <v/>
      </c>
      <c r="H72" s="22" t="str">
        <f t="shared" si="6"/>
        <v/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115.625</v>
      </c>
      <c r="D73" s="22">
        <f t="shared" si="2"/>
        <v>120.3125</v>
      </c>
      <c r="E73" s="22">
        <f t="shared" si="3"/>
        <v>121.875</v>
      </c>
      <c r="F73" s="22" t="str">
        <f t="shared" si="4"/>
        <v/>
      </c>
      <c r="G73" s="22" t="str">
        <f t="shared" si="5"/>
        <v/>
      </c>
      <c r="H73" s="22" t="str">
        <f t="shared" si="6"/>
        <v/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106.94444444444444</v>
      </c>
      <c r="D74" s="22">
        <f t="shared" si="2"/>
        <v>103.47222222222223</v>
      </c>
      <c r="E74" s="22">
        <f t="shared" si="3"/>
        <v>110.41666666666667</v>
      </c>
      <c r="F74" s="22" t="str">
        <f t="shared" si="4"/>
        <v/>
      </c>
      <c r="G74" s="22" t="str">
        <f t="shared" si="5"/>
        <v/>
      </c>
      <c r="H74" s="22" t="str">
        <f t="shared" si="6"/>
        <v/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102.70270270270269</v>
      </c>
      <c r="D75" s="22">
        <f t="shared" ref="D75:D104" si="11">IF((B19&lt;&gt;0)*ISNUMBER(D19),100*(D19/B19),"")</f>
        <v>98.648648648648646</v>
      </c>
      <c r="E75" s="22">
        <f t="shared" ref="E75:E104" si="12">IF((B19&lt;&gt;0)*ISNUMBER(E19),100*(E19/B19),"")</f>
        <v>95.945945945945937</v>
      </c>
      <c r="F75" s="22" t="str">
        <f t="shared" ref="F75:F104" si="13">IF((B19&lt;&gt;0)*ISNUMBER(F19),100*(F19/B19),"")</f>
        <v/>
      </c>
      <c r="G75" s="22" t="str">
        <f t="shared" ref="G75:G104" si="14">IF((B19&lt;&gt;0)*ISNUMBER(G19),100*(G19/B19),"")</f>
        <v/>
      </c>
      <c r="H75" s="22" t="str">
        <f t="shared" ref="H75:H104" si="15">IF((B19&lt;&gt;0)*ISNUMBER(H19),100*(H19/B19),"")</f>
        <v/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91.2</v>
      </c>
      <c r="D76" s="22">
        <f t="shared" si="11"/>
        <v>89.600000000000009</v>
      </c>
      <c r="E76" s="22">
        <f t="shared" si="12"/>
        <v>92</v>
      </c>
      <c r="F76" s="22" t="str">
        <f t="shared" si="13"/>
        <v/>
      </c>
      <c r="G76" s="22" t="str">
        <f t="shared" si="14"/>
        <v/>
      </c>
      <c r="H76" s="22" t="str">
        <f t="shared" si="15"/>
        <v/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101.44927536231884</v>
      </c>
      <c r="D77" s="22">
        <f t="shared" si="11"/>
        <v>91.304347826086953</v>
      </c>
      <c r="E77" s="22">
        <f t="shared" si="12"/>
        <v>72.463768115942031</v>
      </c>
      <c r="F77" s="22" t="str">
        <f t="shared" si="13"/>
        <v/>
      </c>
      <c r="G77" s="22" t="str">
        <f t="shared" si="14"/>
        <v/>
      </c>
      <c r="H77" s="22" t="str">
        <f t="shared" si="15"/>
        <v/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99.047619047619051</v>
      </c>
      <c r="D78" s="22">
        <f t="shared" si="11"/>
        <v>93.333333333333329</v>
      </c>
      <c r="E78" s="22">
        <f t="shared" si="12"/>
        <v>79.047619047619051</v>
      </c>
      <c r="F78" s="22" t="str">
        <f t="shared" si="13"/>
        <v/>
      </c>
      <c r="G78" s="22" t="str">
        <f t="shared" si="14"/>
        <v/>
      </c>
      <c r="H78" s="22" t="str">
        <f t="shared" si="15"/>
        <v/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108.10810810810811</v>
      </c>
      <c r="D79" s="22">
        <f t="shared" si="11"/>
        <v>112.97297297297297</v>
      </c>
      <c r="E79" s="22">
        <f t="shared" si="12"/>
        <v>121.08108108108109</v>
      </c>
      <c r="F79" s="22" t="str">
        <f t="shared" si="13"/>
        <v/>
      </c>
      <c r="G79" s="22" t="str">
        <f t="shared" si="14"/>
        <v/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83.905579399141629</v>
      </c>
      <c r="D80" s="22">
        <f t="shared" si="11"/>
        <v>81.545064377682408</v>
      </c>
      <c r="E80" s="22">
        <f t="shared" si="12"/>
        <v>75.107296137339048</v>
      </c>
      <c r="F80" s="22" t="str">
        <f t="shared" si="13"/>
        <v/>
      </c>
      <c r="G80" s="22" t="str">
        <f t="shared" si="14"/>
        <v/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100</v>
      </c>
      <c r="D81" s="22">
        <f t="shared" si="11"/>
        <v>98.360655737704917</v>
      </c>
      <c r="E81" s="22">
        <f t="shared" si="12"/>
        <v>113.11475409836065</v>
      </c>
      <c r="F81" s="22" t="str">
        <f t="shared" si="13"/>
        <v/>
      </c>
      <c r="G81" s="22" t="str">
        <f t="shared" si="14"/>
        <v/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96.581196581196579</v>
      </c>
      <c r="D82" s="22">
        <f t="shared" si="11"/>
        <v>99.145299145299148</v>
      </c>
      <c r="E82" s="22">
        <f t="shared" si="12"/>
        <v>97.435897435897431</v>
      </c>
      <c r="F82" s="22" t="str">
        <f t="shared" si="13"/>
        <v/>
      </c>
      <c r="G82" s="22" t="str">
        <f t="shared" si="14"/>
        <v/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6" t="s">
        <v>28</v>
      </c>
      <c r="L103" s="117"/>
      <c r="M103" s="117"/>
      <c r="N103" s="117"/>
      <c r="O103" s="117"/>
      <c r="P103" s="117"/>
      <c r="Q103" s="117"/>
      <c r="R103" s="117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8"/>
      <c r="L104" s="117"/>
      <c r="M104" s="117"/>
      <c r="N104" s="117"/>
      <c r="O104" s="117"/>
      <c r="P104" s="117"/>
      <c r="Q104" s="117"/>
      <c r="R104" s="117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8"/>
      <c r="L105" s="117"/>
      <c r="M105" s="117"/>
      <c r="N105" s="117"/>
      <c r="O105" s="117"/>
      <c r="P105" s="117"/>
      <c r="Q105" s="117"/>
      <c r="R105" s="117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8"/>
      <c r="L106" s="117"/>
      <c r="M106" s="117"/>
      <c r="N106" s="117"/>
      <c r="O106" s="117"/>
      <c r="P106" s="117"/>
      <c r="Q106" s="117"/>
      <c r="R106" s="117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8"/>
      <c r="L107" s="117"/>
      <c r="M107" s="117"/>
      <c r="N107" s="117"/>
      <c r="O107" s="117"/>
      <c r="P107" s="117"/>
      <c r="Q107" s="117"/>
      <c r="R107" s="117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99.532484845728789</v>
      </c>
      <c r="D115" s="22">
        <f t="shared" si="27"/>
        <v>98.528887886656392</v>
      </c>
      <c r="E115" s="22">
        <f t="shared" si="27"/>
        <v>99.292564174748847</v>
      </c>
      <c r="F115" s="22" t="str">
        <f t="shared" si="27"/>
        <v/>
      </c>
      <c r="G115" s="22" t="str">
        <f t="shared" si="27"/>
        <v/>
      </c>
      <c r="H115" s="22" t="str">
        <f t="shared" si="27"/>
        <v/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0</v>
      </c>
      <c r="G116" s="22">
        <f t="shared" si="28"/>
        <v>0</v>
      </c>
      <c r="H116" s="22">
        <f t="shared" si="28"/>
        <v>0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9.5946832769939903</v>
      </c>
      <c r="D117" s="22">
        <f t="shared" si="29"/>
        <v>14.668847030249918</v>
      </c>
      <c r="E117" s="22">
        <f t="shared" si="29"/>
        <v>15.50621321633847</v>
      </c>
      <c r="F117" s="22" t="str">
        <f t="shared" si="29"/>
        <v/>
      </c>
      <c r="G117" s="22" t="str">
        <f t="shared" si="29"/>
        <v/>
      </c>
      <c r="H117" s="22" t="str">
        <f t="shared" si="29"/>
        <v/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2.2614885361665391</v>
      </c>
      <c r="D118" s="22">
        <f t="shared" si="30"/>
        <v>3.4574804024259556</v>
      </c>
      <c r="E118" s="22">
        <f t="shared" si="30"/>
        <v>3.6548495052657994</v>
      </c>
      <c r="F118" s="22" t="str">
        <f t="shared" si="30"/>
        <v/>
      </c>
      <c r="G118" s="22" t="str">
        <f t="shared" si="30"/>
        <v/>
      </c>
      <c r="H118" s="22" t="str">
        <f t="shared" si="30"/>
        <v/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 t="str">
        <f t="shared" si="31"/>
        <v/>
      </c>
      <c r="G119" s="22" t="str">
        <f t="shared" si="31"/>
        <v/>
      </c>
      <c r="H119" s="22" t="str">
        <f t="shared" si="31"/>
        <v/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3.9341006684569826</v>
      </c>
      <c r="D120" s="22">
        <f t="shared" si="32"/>
        <v>6.0146561633329432</v>
      </c>
      <c r="E120" s="22">
        <f t="shared" si="32"/>
        <v>6.3580007821525379</v>
      </c>
      <c r="F120" s="22" t="str">
        <f t="shared" si="32"/>
        <v/>
      </c>
      <c r="G120" s="22" t="str">
        <f t="shared" si="32"/>
        <v/>
      </c>
      <c r="H120" s="22" t="str">
        <f t="shared" si="32"/>
        <v/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83.905579399141629</v>
      </c>
      <c r="D121" s="22">
        <f t="shared" si="33"/>
        <v>79.729729729729726</v>
      </c>
      <c r="E121" s="22">
        <f t="shared" si="33"/>
        <v>72.463768115942031</v>
      </c>
      <c r="F121" s="22" t="str">
        <f t="shared" si="33"/>
        <v/>
      </c>
      <c r="G121" s="22" t="str">
        <f t="shared" si="33"/>
        <v/>
      </c>
      <c r="H121" s="22" t="str">
        <f t="shared" si="33"/>
        <v/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115.625</v>
      </c>
      <c r="D122" s="22">
        <f t="shared" si="34"/>
        <v>133.33333333333331</v>
      </c>
      <c r="E122" s="22">
        <f t="shared" si="34"/>
        <v>121.875</v>
      </c>
      <c r="F122" s="22" t="str">
        <f t="shared" si="34"/>
        <v/>
      </c>
      <c r="G122" s="22" t="str">
        <f t="shared" si="34"/>
        <v/>
      </c>
      <c r="H122" s="22" t="str">
        <f t="shared" si="34"/>
        <v/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89.5</v>
      </c>
      <c r="C123" s="32">
        <f>100-B4</f>
        <v>89.5</v>
      </c>
      <c r="D123" s="32">
        <f>100-B4</f>
        <v>89.5</v>
      </c>
      <c r="E123" s="32">
        <f>100-B4</f>
        <v>89.5</v>
      </c>
      <c r="F123" s="32">
        <f>100-B4</f>
        <v>89.5</v>
      </c>
      <c r="G123" s="32">
        <f>100-B4</f>
        <v>89.5</v>
      </c>
      <c r="H123" s="32">
        <f>100-B4</f>
        <v>89.5</v>
      </c>
      <c r="I123" s="32">
        <f>100-B4</f>
        <v>89.5</v>
      </c>
      <c r="J123" s="32">
        <f>100-B4</f>
        <v>89.5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110.5</v>
      </c>
      <c r="C124" s="22">
        <f>100+B4</f>
        <v>110.5</v>
      </c>
      <c r="D124" s="22">
        <f>100+B4</f>
        <v>110.5</v>
      </c>
      <c r="E124" s="22">
        <f>100+B4</f>
        <v>110.5</v>
      </c>
      <c r="F124" s="22">
        <f>100+B4</f>
        <v>110.5</v>
      </c>
      <c r="G124" s="22">
        <f>100+B4</f>
        <v>110.5</v>
      </c>
      <c r="H124" s="22">
        <f>100+B4</f>
        <v>110.5</v>
      </c>
      <c r="I124" s="22">
        <f>100+B4</f>
        <v>110.5</v>
      </c>
      <c r="J124" s="22">
        <f>100+B4</f>
        <v>110.5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74.599999999999994</v>
      </c>
      <c r="C125" s="22">
        <f>100-E4</f>
        <v>74.599999999999994</v>
      </c>
      <c r="D125" s="22">
        <f>100-E4</f>
        <v>74.599999999999994</v>
      </c>
      <c r="E125" s="22">
        <f>100-E4</f>
        <v>74.599999999999994</v>
      </c>
      <c r="F125" s="22">
        <f>100-E4</f>
        <v>74.599999999999994</v>
      </c>
      <c r="G125" s="22">
        <f>100-E4</f>
        <v>74.599999999999994</v>
      </c>
      <c r="H125" s="22">
        <f>100-E4</f>
        <v>74.599999999999994</v>
      </c>
      <c r="I125" s="22">
        <f>100-E4</f>
        <v>74.599999999999994</v>
      </c>
      <c r="J125" s="33">
        <f>100-E4</f>
        <v>74.599999999999994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125.4</v>
      </c>
      <c r="C126" s="28">
        <f>100+E4</f>
        <v>125.4</v>
      </c>
      <c r="D126" s="28">
        <f>100+E4</f>
        <v>125.4</v>
      </c>
      <c r="E126" s="28">
        <f>100+E4</f>
        <v>125.4</v>
      </c>
      <c r="F126" s="28">
        <f>100+E4</f>
        <v>125.4</v>
      </c>
      <c r="G126" s="28">
        <f>100+E4</f>
        <v>125.4</v>
      </c>
      <c r="H126" s="28">
        <f>100+E4</f>
        <v>125.4</v>
      </c>
      <c r="I126" s="28">
        <f>100+E4</f>
        <v>125.4</v>
      </c>
      <c r="J126" s="29">
        <f>100+E4</f>
        <v>125.4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23.25" customHeight="1" x14ac:dyDescent="0.25">
      <c r="A1" s="100" t="s">
        <v>99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 t="s">
        <v>97</v>
      </c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4.4" x14ac:dyDescent="0.3">
      <c r="B10" s="87"/>
      <c r="C10" s="99" t="s">
        <v>98</v>
      </c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95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 t="s">
        <v>96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2025-02-17T06:52:53Z</dcterms:modified>
</cp:coreProperties>
</file>