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47DAD27-38FF-4CE2-BC3D-48CEBD10E6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I120" i="1"/>
  <c r="J117" i="1"/>
  <c r="F121" i="1" l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B119" i="1" l="1"/>
  <c r="H119" i="1"/>
  <c r="C119" i="1"/>
  <c r="D119" i="1"/>
</calcChain>
</file>

<file path=xl/sharedStrings.xml><?xml version="1.0" encoding="utf-8"?>
<sst xmlns="http://schemas.openxmlformats.org/spreadsheetml/2006/main" count="139" uniqueCount="118">
  <si>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</si>
  <si>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</si>
  <si>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</si>
  <si>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</si>
  <si>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</si>
  <si>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</si>
  <si>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</si>
  <si>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</si>
  <si>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</si>
  <si>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</si>
  <si>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</si>
  <si>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</si>
  <si>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</si>
  <si>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</si>
  <si>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</si>
  <si>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</si>
  <si>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</si>
  <si>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</si>
  <si>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</si>
  <si>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</si>
  <si>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</si>
  <si>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</si>
  <si>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</si>
  <si>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</si>
  <si>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</si>
  <si>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</si>
  <si>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</si>
  <si>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</si>
  <si>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</si>
  <si>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</si>
  <si>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</si>
  <si>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</si>
  <si>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</si>
  <si>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</si>
  <si>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</si>
  <si>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</si>
  <si>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</si>
  <si>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</si>
  <si>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</si>
  <si>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</si>
  <si>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</si>
  <si>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</si>
  <si>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</si>
  <si>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</si>
  <si>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</si>
  <si>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</si>
  <si>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</si>
  <si>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</si>
  <si>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</si>
  <si>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</si>
  <si>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</si>
  <si>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</si>
  <si>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</si>
  <si>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</si>
  <si>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</si>
  <si>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</si>
  <si>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</si>
  <si>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</si>
  <si>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</si>
  <si>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</si>
  <si>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</si>
  <si>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</si>
  <si>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</si>
  <si>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</si>
  <si>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</si>
  <si>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</si>
  <si>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</si>
  <si>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</si>
  <si>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</si>
  <si>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</si>
  <si>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</si>
  <si>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</si>
  <si>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</si>
  <si>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</si>
  <si>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</si>
  <si>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</si>
  <si>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</si>
  <si>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</si>
  <si>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</si>
  <si>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</si>
  <si>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</si>
  <si>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</si>
  <si>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</si>
  <si>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</si>
  <si>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</si>
  <si>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</si>
  <si>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Leukocytter i kjøleskap 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</si>
  <si>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</si>
  <si>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</si>
  <si>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</si>
  <si>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</si>
  <si>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</si>
  <si>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</si>
  <si>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</si>
  <si>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</si>
  <si>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</si>
  <si>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</si>
  <si>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r>
      <t>Nøytrofile granulocytter *10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/L</t>
    </r>
  </si>
  <si>
    <t>Nøytrofile granulocytter *10^9/L</t>
  </si>
  <si>
    <t>oppbevaring og forsendelse.</t>
  </si>
  <si>
    <t xml:space="preserve">Selv om nøytrofile granulocytter vil være holdbare til 60 timer, vil vi anbefale å utvise stor forsiktighet med autovalidering av disse prøvene. </t>
  </si>
  <si>
    <t xml:space="preserve">Det er viktig å ta i betraktning at rapportering av differensialtelling på pasientprøver består av mer enn utgivelse av tallverdi. Det vil alltid være en visuell vurdering av </t>
  </si>
  <si>
    <t>Nøytrofile granulocytter er i vårt forsøk, under optimale forutsetninger (se beskrivelse over) holdbar til og med 60 t.</t>
  </si>
  <si>
    <t xml:space="preserve">scattergram på samtlige prøver med flagging eller celletall over/under medisinsk vurderte grenser. Regelverket i mellomvareløsningen (Extended EPU) er et </t>
  </si>
  <si>
    <t xml:space="preserve">viktig verktøy til å vurdere prøven. Dette forsøket er basert på prøver fra friske personer. Erfaringsmessig vil prøver fra en del pasienter (for eksempel pasienter med </t>
  </si>
  <si>
    <t xml:space="preserve">infeksjoner, på cellegiftbehandling etc) ha noe mindre stabile leukocytter, spesielt nøytrofile granulocytter. </t>
  </si>
  <si>
    <t>Det anses som hensiktsmessig å ha en tidsbegrensing i regelverket for autovalidering hvor det dermed blir mulighet for visuell scattergramvurdering av prøven.</t>
  </si>
  <si>
    <t>Alle enkeltindivider (blå punkter) ligger innenfor kravene for tillatt totalfeil (blå linjer), foruten ett punkt, fram til og med 60 timer.</t>
  </si>
  <si>
    <t xml:space="preserve">Alle gjennomsnitt med konfidensintervall (røde punkter) ligger innenfor kravene for tillatt bias(røde linjer) til og med 60 timer. </t>
  </si>
  <si>
    <t>Etter 60 timer synker antallet nøytrofile granulocytter på de fleste prøvene.</t>
  </si>
  <si>
    <t xml:space="preserve">CVi og CVg er basert på data fra EFLM (Se arkfane "krav"). Tallene er hentet fra Coskun A, 2018, Clin Chem Lab Med, , , </t>
  </si>
  <si>
    <t xml:space="preserve">Within-subject and between-subject biological variation estimates of 21 hematological parameters in 30 healthy subjects. </t>
  </si>
  <si>
    <t xml:space="preserve">Preanalytiske forhold har stor innvirkning på nøytrofile granulocytter: Det må være korrekt og tilstrekkelig blanding av prøveglass ved prøvetaking, korrekt temperatur ved </t>
  </si>
  <si>
    <t>forutsatt at visuell vurdering av prøvene er gjennomført ved validering når prøven ikke er fersk (&gt; 36 timer).</t>
  </si>
  <si>
    <t>Prøvene er tatt av friske personer.</t>
  </si>
  <si>
    <t xml:space="preserve">Alle prøvene er tatt samtidig og oppbevart i kjøleskap fram til analysering. Det er 1 prøve per person per oppbevaringstid. </t>
  </si>
  <si>
    <t>Solveig Apeland, fagbioingeniør hematologi, Øyvind Skadberg, avdelingsoverlege.</t>
  </si>
  <si>
    <t>Cellpack DCL, Lysercell WDF, Fluorocell WDF fra Sysmex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</si>
</sst>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8" fillId="5" borderId="47" xfId="0" applyFont="1" applyFill="1" applyBorder="1"/>
    <xf numFmtId="14" fontId="0" fillId="5" borderId="50" xfId="0" applyNumberFormat="1" applyFill="1" applyBorder="1"/>
    <xf numFmtId="0" fontId="25" fillId="5" borderId="0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5.9385161124522357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2.35</c:v>
                </c:pt>
                <c:pt idx="1">
                  <c:v>2.5</c:v>
                </c:pt>
                <c:pt idx="2">
                  <c:v>2.52</c:v>
                </c:pt>
                <c:pt idx="3">
                  <c:v>2.39</c:v>
                </c:pt>
                <c:pt idx="4">
                  <c:v>2.4700000000000002</c:v>
                </c:pt>
                <c:pt idx="5">
                  <c:v>2.4300000000000002</c:v>
                </c:pt>
                <c:pt idx="6">
                  <c:v>2.41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3.95</c:v>
                </c:pt>
                <c:pt idx="1">
                  <c:v>4.0199999999999996</c:v>
                </c:pt>
                <c:pt idx="2">
                  <c:v>4.0599999999999996</c:v>
                </c:pt>
                <c:pt idx="3">
                  <c:v>4</c:v>
                </c:pt>
                <c:pt idx="4">
                  <c:v>4.05</c:v>
                </c:pt>
                <c:pt idx="5">
                  <c:v>3.91</c:v>
                </c:pt>
                <c:pt idx="6">
                  <c:v>3.35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5.38</c:v>
                </c:pt>
                <c:pt idx="1">
                  <c:v>5.66</c:v>
                </c:pt>
                <c:pt idx="2">
                  <c:v>5.6</c:v>
                </c:pt>
                <c:pt idx="3">
                  <c:v>5.42</c:v>
                </c:pt>
                <c:pt idx="4">
                  <c:v>5.55</c:v>
                </c:pt>
                <c:pt idx="5">
                  <c:v>5.32</c:v>
                </c:pt>
                <c:pt idx="6">
                  <c:v>4.04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1.97</c:v>
                </c:pt>
                <c:pt idx="1">
                  <c:v>2.06</c:v>
                </c:pt>
                <c:pt idx="2">
                  <c:v>1.99</c:v>
                </c:pt>
                <c:pt idx="3">
                  <c:v>2.09</c:v>
                </c:pt>
                <c:pt idx="4">
                  <c:v>2.02</c:v>
                </c:pt>
                <c:pt idx="5">
                  <c:v>1.94</c:v>
                </c:pt>
                <c:pt idx="6">
                  <c:v>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3.66</c:v>
                </c:pt>
                <c:pt idx="1">
                  <c:v>3.54</c:v>
                </c:pt>
                <c:pt idx="2">
                  <c:v>3.77</c:v>
                </c:pt>
                <c:pt idx="3">
                  <c:v>3.69</c:v>
                </c:pt>
                <c:pt idx="4">
                  <c:v>3.6</c:v>
                </c:pt>
                <c:pt idx="5">
                  <c:v>3.31</c:v>
                </c:pt>
                <c:pt idx="6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2.29</c:v>
                </c:pt>
                <c:pt idx="1">
                  <c:v>2.3199999999999998</c:v>
                </c:pt>
                <c:pt idx="2">
                  <c:v>2.2799999999999998</c:v>
                </c:pt>
                <c:pt idx="3">
                  <c:v>2.25</c:v>
                </c:pt>
                <c:pt idx="4">
                  <c:v>2.23</c:v>
                </c:pt>
                <c:pt idx="5">
                  <c:v>1.6</c:v>
                </c:pt>
                <c:pt idx="6">
                  <c:v>0.78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4.0999999999999996</c:v>
                </c:pt>
                <c:pt idx="1">
                  <c:v>4.1100000000000003</c:v>
                </c:pt>
                <c:pt idx="2">
                  <c:v>4.3600000000000003</c:v>
                </c:pt>
                <c:pt idx="3">
                  <c:v>4.0999999999999996</c:v>
                </c:pt>
                <c:pt idx="4">
                  <c:v>4.1900000000000004</c:v>
                </c:pt>
                <c:pt idx="5">
                  <c:v>4.5</c:v>
                </c:pt>
                <c:pt idx="6">
                  <c:v>4.42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1.95</c:v>
                </c:pt>
                <c:pt idx="1">
                  <c:v>1.89</c:v>
                </c:pt>
                <c:pt idx="2">
                  <c:v>1.91</c:v>
                </c:pt>
                <c:pt idx="3">
                  <c:v>1.9</c:v>
                </c:pt>
                <c:pt idx="4">
                  <c:v>1.94</c:v>
                </c:pt>
                <c:pt idx="5">
                  <c:v>1.88</c:v>
                </c:pt>
                <c:pt idx="6">
                  <c:v>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7.2</c:v>
                </c:pt>
                <c:pt idx="1">
                  <c:v>7.62</c:v>
                </c:pt>
                <c:pt idx="2">
                  <c:v>7.34</c:v>
                </c:pt>
                <c:pt idx="3">
                  <c:v>7.22</c:v>
                </c:pt>
                <c:pt idx="4">
                  <c:v>7.56</c:v>
                </c:pt>
                <c:pt idx="5">
                  <c:v>7.13</c:v>
                </c:pt>
                <c:pt idx="6">
                  <c:v>5.49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5.16</c:v>
                </c:pt>
                <c:pt idx="1">
                  <c:v>5.23</c:v>
                </c:pt>
                <c:pt idx="2">
                  <c:v>5.24</c:v>
                </c:pt>
                <c:pt idx="3">
                  <c:v>5.3</c:v>
                </c:pt>
                <c:pt idx="4">
                  <c:v>5.5</c:v>
                </c:pt>
                <c:pt idx="5">
                  <c:v>5.19</c:v>
                </c:pt>
                <c:pt idx="6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4.82</c:v>
                </c:pt>
                <c:pt idx="1">
                  <c:v>4.7</c:v>
                </c:pt>
                <c:pt idx="2">
                  <c:v>4.8099999999999996</c:v>
                </c:pt>
                <c:pt idx="3">
                  <c:v>4.7699999999999996</c:v>
                </c:pt>
                <c:pt idx="4">
                  <c:v>4.74</c:v>
                </c:pt>
                <c:pt idx="5">
                  <c:v>4.8</c:v>
                </c:pt>
                <c:pt idx="6">
                  <c:v>4.6399999999999997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1.99</c:v>
                </c:pt>
                <c:pt idx="1">
                  <c:v>1.99</c:v>
                </c:pt>
                <c:pt idx="2">
                  <c:v>1.97</c:v>
                </c:pt>
                <c:pt idx="3">
                  <c:v>1.95</c:v>
                </c:pt>
                <c:pt idx="4">
                  <c:v>2.0499999999999998</c:v>
                </c:pt>
                <c:pt idx="5">
                  <c:v>2.0699999999999998</c:v>
                </c:pt>
                <c:pt idx="6">
                  <c:v>1.94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3.14</c:v>
                </c:pt>
                <c:pt idx="1">
                  <c:v>3.16</c:v>
                </c:pt>
                <c:pt idx="2">
                  <c:v>3.12</c:v>
                </c:pt>
                <c:pt idx="3">
                  <c:v>3.05</c:v>
                </c:pt>
                <c:pt idx="4">
                  <c:v>3.13</c:v>
                </c:pt>
                <c:pt idx="5">
                  <c:v>3.34</c:v>
                </c:pt>
                <c:pt idx="6">
                  <c:v>3.08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2.2200000000000002</c:v>
                </c:pt>
                <c:pt idx="1">
                  <c:v>2.2999999999999998</c:v>
                </c:pt>
                <c:pt idx="2">
                  <c:v>2.2200000000000002</c:v>
                </c:pt>
                <c:pt idx="3">
                  <c:v>2.25</c:v>
                </c:pt>
                <c:pt idx="4">
                  <c:v>2.2200000000000002</c:v>
                </c:pt>
                <c:pt idx="5">
                  <c:v>2.31</c:v>
                </c:pt>
                <c:pt idx="6">
                  <c:v>2.13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2.4</c:v>
                </c:pt>
                <c:pt idx="1">
                  <c:v>2.46</c:v>
                </c:pt>
                <c:pt idx="2">
                  <c:v>2.46</c:v>
                </c:pt>
                <c:pt idx="3">
                  <c:v>2.56</c:v>
                </c:pt>
                <c:pt idx="4">
                  <c:v>2.58</c:v>
                </c:pt>
                <c:pt idx="5">
                  <c:v>2.41</c:v>
                </c:pt>
                <c:pt idx="6">
                  <c:v>2.54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3.54</c:v>
                </c:pt>
                <c:pt idx="1">
                  <c:v>3.63</c:v>
                </c:pt>
                <c:pt idx="2">
                  <c:v>3.61</c:v>
                </c:pt>
                <c:pt idx="3">
                  <c:v>3.65</c:v>
                </c:pt>
                <c:pt idx="4">
                  <c:v>3.65</c:v>
                </c:pt>
                <c:pt idx="5">
                  <c:v>3.69</c:v>
                </c:pt>
                <c:pt idx="6">
                  <c:v>3.63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2.0299999999999998</c:v>
                </c:pt>
                <c:pt idx="1">
                  <c:v>2.04</c:v>
                </c:pt>
                <c:pt idx="2">
                  <c:v>1.95</c:v>
                </c:pt>
                <c:pt idx="3">
                  <c:v>2</c:v>
                </c:pt>
                <c:pt idx="4">
                  <c:v>2.12</c:v>
                </c:pt>
                <c:pt idx="5">
                  <c:v>2.0099999999999998</c:v>
                </c:pt>
                <c:pt idx="6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2.61</c:v>
                </c:pt>
                <c:pt idx="1">
                  <c:v>2.64</c:v>
                </c:pt>
                <c:pt idx="2">
                  <c:v>2.62</c:v>
                </c:pt>
                <c:pt idx="3">
                  <c:v>2.54</c:v>
                </c:pt>
                <c:pt idx="4">
                  <c:v>2.4500000000000002</c:v>
                </c:pt>
                <c:pt idx="5">
                  <c:v>2.74</c:v>
                </c:pt>
                <c:pt idx="6">
                  <c:v>2.66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2.83</c:v>
                </c:pt>
                <c:pt idx="1">
                  <c:v>2.78</c:v>
                </c:pt>
                <c:pt idx="2">
                  <c:v>2.73</c:v>
                </c:pt>
                <c:pt idx="3">
                  <c:v>2.74</c:v>
                </c:pt>
                <c:pt idx="4">
                  <c:v>2.84</c:v>
                </c:pt>
                <c:pt idx="5">
                  <c:v>2.76</c:v>
                </c:pt>
                <c:pt idx="6">
                  <c:v>2.83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2.64</c:v>
                </c:pt>
                <c:pt idx="1">
                  <c:v>2.56</c:v>
                </c:pt>
                <c:pt idx="2">
                  <c:v>2.68</c:v>
                </c:pt>
                <c:pt idx="3">
                  <c:v>2.74</c:v>
                </c:pt>
                <c:pt idx="4">
                  <c:v>2.76</c:v>
                </c:pt>
                <c:pt idx="5">
                  <c:v>2.71</c:v>
                </c:pt>
                <c:pt idx="6">
                  <c:v>2.73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106.38297872340425</c:v>
                </c:pt>
                <c:pt idx="2">
                  <c:v>107.23404255319149</c:v>
                </c:pt>
                <c:pt idx="3">
                  <c:v>101.70212765957447</c:v>
                </c:pt>
                <c:pt idx="4">
                  <c:v>105.10638297872342</c:v>
                </c:pt>
                <c:pt idx="5">
                  <c:v>103.40425531914894</c:v>
                </c:pt>
                <c:pt idx="6">
                  <c:v>102.55319148936171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101.77215189873417</c:v>
                </c:pt>
                <c:pt idx="2">
                  <c:v>102.78481012658227</c:v>
                </c:pt>
                <c:pt idx="3">
                  <c:v>101.26582278481011</c:v>
                </c:pt>
                <c:pt idx="4">
                  <c:v>102.53164556962024</c:v>
                </c:pt>
                <c:pt idx="5">
                  <c:v>98.987341772151893</c:v>
                </c:pt>
                <c:pt idx="6">
                  <c:v>84.810126582278471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105.20446096654274</c:v>
                </c:pt>
                <c:pt idx="2">
                  <c:v>104.08921933085502</c:v>
                </c:pt>
                <c:pt idx="3">
                  <c:v>100.74349442379183</c:v>
                </c:pt>
                <c:pt idx="4">
                  <c:v>103.15985130111525</c:v>
                </c:pt>
                <c:pt idx="5">
                  <c:v>98.884758364312276</c:v>
                </c:pt>
                <c:pt idx="6">
                  <c:v>75.092936802973981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104.56852791878173</c:v>
                </c:pt>
                <c:pt idx="2">
                  <c:v>101.01522842639594</c:v>
                </c:pt>
                <c:pt idx="3">
                  <c:v>106.09137055837563</c:v>
                </c:pt>
                <c:pt idx="4">
                  <c:v>102.53807106598984</c:v>
                </c:pt>
                <c:pt idx="5">
                  <c:v>98.477157360406082</c:v>
                </c:pt>
                <c:pt idx="6">
                  <c:v>96.44670050761421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96.721311475409834</c:v>
                </c:pt>
                <c:pt idx="2">
                  <c:v>103.00546448087431</c:v>
                </c:pt>
                <c:pt idx="3">
                  <c:v>100.81967213114753</c:v>
                </c:pt>
                <c:pt idx="4">
                  <c:v>98.360655737704917</c:v>
                </c:pt>
                <c:pt idx="5">
                  <c:v>90.437158469945359</c:v>
                </c:pt>
                <c:pt idx="6">
                  <c:v>68.30601092896174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101.31004366812226</c:v>
                </c:pt>
                <c:pt idx="2">
                  <c:v>99.563318777292565</c:v>
                </c:pt>
                <c:pt idx="3">
                  <c:v>98.253275109170303</c:v>
                </c:pt>
                <c:pt idx="4">
                  <c:v>97.379912663755448</c:v>
                </c:pt>
                <c:pt idx="5">
                  <c:v>69.86899563318778</c:v>
                </c:pt>
                <c:pt idx="6">
                  <c:v>34.061135371179041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100.24390243902441</c:v>
                </c:pt>
                <c:pt idx="2">
                  <c:v>106.34146341463418</c:v>
                </c:pt>
                <c:pt idx="3">
                  <c:v>100</c:v>
                </c:pt>
                <c:pt idx="4">
                  <c:v>102.19512195121953</c:v>
                </c:pt>
                <c:pt idx="5">
                  <c:v>109.75609756097562</c:v>
                </c:pt>
                <c:pt idx="6">
                  <c:v>107.80487804878049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96.92307692307692</c:v>
                </c:pt>
                <c:pt idx="2">
                  <c:v>97.948717948717942</c:v>
                </c:pt>
                <c:pt idx="3">
                  <c:v>97.435897435897431</c:v>
                </c:pt>
                <c:pt idx="4">
                  <c:v>99.487179487179489</c:v>
                </c:pt>
                <c:pt idx="5">
                  <c:v>96.410256410256409</c:v>
                </c:pt>
                <c:pt idx="6">
                  <c:v>98.461538461538453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105.83333333333333</c:v>
                </c:pt>
                <c:pt idx="2">
                  <c:v>101.94444444444444</c:v>
                </c:pt>
                <c:pt idx="3">
                  <c:v>100.27777777777777</c:v>
                </c:pt>
                <c:pt idx="4">
                  <c:v>104.99999999999999</c:v>
                </c:pt>
                <c:pt idx="5">
                  <c:v>99.027777777777771</c:v>
                </c:pt>
                <c:pt idx="6">
                  <c:v>76.25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101.35658914728683</c:v>
                </c:pt>
                <c:pt idx="2">
                  <c:v>101.55038759689923</c:v>
                </c:pt>
                <c:pt idx="3">
                  <c:v>102.71317829457365</c:v>
                </c:pt>
                <c:pt idx="4">
                  <c:v>106.5891472868217</c:v>
                </c:pt>
                <c:pt idx="5">
                  <c:v>100.58139534883721</c:v>
                </c:pt>
                <c:pt idx="6">
                  <c:v>96.899224806201545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97.510373443983397</c:v>
                </c:pt>
                <c:pt idx="2">
                  <c:v>99.792531120331944</c:v>
                </c:pt>
                <c:pt idx="3">
                  <c:v>98.962655601659733</c:v>
                </c:pt>
                <c:pt idx="4">
                  <c:v>98.340248962655593</c:v>
                </c:pt>
                <c:pt idx="5">
                  <c:v>99.585062240663888</c:v>
                </c:pt>
                <c:pt idx="6">
                  <c:v>96.265560165975089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98.994974874371849</c:v>
                </c:pt>
                <c:pt idx="3">
                  <c:v>97.989949748743726</c:v>
                </c:pt>
                <c:pt idx="4">
                  <c:v>103.01507537688441</c:v>
                </c:pt>
                <c:pt idx="5">
                  <c:v>104.02010050251256</c:v>
                </c:pt>
                <c:pt idx="6">
                  <c:v>97.48743718592965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100.63694267515923</c:v>
                </c:pt>
                <c:pt idx="2">
                  <c:v>99.363057324840767</c:v>
                </c:pt>
                <c:pt idx="3">
                  <c:v>97.133757961783431</c:v>
                </c:pt>
                <c:pt idx="4">
                  <c:v>99.681528662420376</c:v>
                </c:pt>
                <c:pt idx="5">
                  <c:v>106.36942675159236</c:v>
                </c:pt>
                <c:pt idx="6">
                  <c:v>98.089171974522287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103.60360360360359</c:v>
                </c:pt>
                <c:pt idx="2">
                  <c:v>100</c:v>
                </c:pt>
                <c:pt idx="3">
                  <c:v>101.35135135135134</c:v>
                </c:pt>
                <c:pt idx="4">
                  <c:v>100</c:v>
                </c:pt>
                <c:pt idx="5">
                  <c:v>104.05405405405406</c:v>
                </c:pt>
                <c:pt idx="6">
                  <c:v>95.945945945945937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102.50000000000001</c:v>
                </c:pt>
                <c:pt idx="2">
                  <c:v>102.50000000000001</c:v>
                </c:pt>
                <c:pt idx="3">
                  <c:v>106.66666666666667</c:v>
                </c:pt>
                <c:pt idx="4">
                  <c:v>107.50000000000001</c:v>
                </c:pt>
                <c:pt idx="5">
                  <c:v>100.41666666666669</c:v>
                </c:pt>
                <c:pt idx="6">
                  <c:v>105.83333333333333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102.54237288135593</c:v>
                </c:pt>
                <c:pt idx="2">
                  <c:v>101.97740112994349</c:v>
                </c:pt>
                <c:pt idx="3">
                  <c:v>103.10734463276836</c:v>
                </c:pt>
                <c:pt idx="4">
                  <c:v>103.10734463276836</c:v>
                </c:pt>
                <c:pt idx="5">
                  <c:v>104.2372881355932</c:v>
                </c:pt>
                <c:pt idx="6">
                  <c:v>102.54237288135593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100.49261083743843</c:v>
                </c:pt>
                <c:pt idx="2">
                  <c:v>96.059113300492612</c:v>
                </c:pt>
                <c:pt idx="3">
                  <c:v>98.52216748768474</c:v>
                </c:pt>
                <c:pt idx="4">
                  <c:v>104.43349753694582</c:v>
                </c:pt>
                <c:pt idx="5">
                  <c:v>99.01477832512316</c:v>
                </c:pt>
                <c:pt idx="6">
                  <c:v>98.52216748768474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101.14942528735634</c:v>
                </c:pt>
                <c:pt idx="2">
                  <c:v>100.38314176245211</c:v>
                </c:pt>
                <c:pt idx="3">
                  <c:v>97.318007662835257</c:v>
                </c:pt>
                <c:pt idx="4">
                  <c:v>93.869731800766303</c:v>
                </c:pt>
                <c:pt idx="5">
                  <c:v>104.98084291187742</c:v>
                </c:pt>
                <c:pt idx="6">
                  <c:v>101.91570881226055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98.233215547703168</c:v>
                </c:pt>
                <c:pt idx="2">
                  <c:v>96.466431095406364</c:v>
                </c:pt>
                <c:pt idx="3">
                  <c:v>96.81978798586573</c:v>
                </c:pt>
                <c:pt idx="4">
                  <c:v>100.35335689045937</c:v>
                </c:pt>
                <c:pt idx="5">
                  <c:v>97.526501766784449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96.969696969696969</c:v>
                </c:pt>
                <c:pt idx="2">
                  <c:v>101.51515151515152</c:v>
                </c:pt>
                <c:pt idx="3">
                  <c:v>103.78787878787878</c:v>
                </c:pt>
                <c:pt idx="4">
                  <c:v>104.54545454545455</c:v>
                </c:pt>
                <c:pt idx="5">
                  <c:v>102.65151515151514</c:v>
                </c:pt>
                <c:pt idx="6">
                  <c:v>103.40909090909089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1.146916399418219</c:v>
                  </c:pt>
                  <c:pt idx="2">
                    <c:v>1.1020905247160433</c:v>
                  </c:pt>
                  <c:pt idx="3">
                    <c:v>1.1113752192085271</c:v>
                  </c:pt>
                  <c:pt idx="4">
                    <c:v>1.3116768894686996</c:v>
                  </c:pt>
                  <c:pt idx="5">
                    <c:v>3.1346741641739371</c:v>
                  </c:pt>
                  <c:pt idx="6">
                    <c:v>6.6904816552401956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1.146916399418219</c:v>
                  </c:pt>
                  <c:pt idx="2">
                    <c:v>1.1020905247160433</c:v>
                  </c:pt>
                  <c:pt idx="3">
                    <c:v>1.1113752192085271</c:v>
                  </c:pt>
                  <c:pt idx="4">
                    <c:v>1.3116768894686996</c:v>
                  </c:pt>
                  <c:pt idx="5">
                    <c:v>3.1346741641739371</c:v>
                  </c:pt>
                  <c:pt idx="6">
                    <c:v>6.6904816552401956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101.19773088700067</c:v>
                </c:pt>
                <c:pt idx="2">
                  <c:v>101.1264449611439</c:v>
                </c:pt>
                <c:pt idx="3">
                  <c:v>100.54810920311783</c:v>
                </c:pt>
                <c:pt idx="4">
                  <c:v>101.85971032252422</c:v>
                </c:pt>
                <c:pt idx="5">
                  <c:v>99.434571526169108</c:v>
                </c:pt>
                <c:pt idx="6">
                  <c:v>92.03482658474941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85.87</c:v>
                </c:pt>
                <c:pt idx="1">
                  <c:v>85.87</c:v>
                </c:pt>
                <c:pt idx="2">
                  <c:v>85.87</c:v>
                </c:pt>
                <c:pt idx="3">
                  <c:v>85.87</c:v>
                </c:pt>
                <c:pt idx="4">
                  <c:v>85.87</c:v>
                </c:pt>
                <c:pt idx="5">
                  <c:v>85.87</c:v>
                </c:pt>
                <c:pt idx="6">
                  <c:v>85.87</c:v>
                </c:pt>
                <c:pt idx="7">
                  <c:v>85.87</c:v>
                </c:pt>
                <c:pt idx="8">
                  <c:v>85.87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114.13</c:v>
                </c:pt>
                <c:pt idx="1">
                  <c:v>114.13</c:v>
                </c:pt>
                <c:pt idx="2">
                  <c:v>114.13</c:v>
                </c:pt>
                <c:pt idx="3">
                  <c:v>114.13</c:v>
                </c:pt>
                <c:pt idx="4">
                  <c:v>114.13</c:v>
                </c:pt>
                <c:pt idx="5">
                  <c:v>114.13</c:v>
                </c:pt>
                <c:pt idx="6">
                  <c:v>114.13</c:v>
                </c:pt>
                <c:pt idx="7">
                  <c:v>114.13</c:v>
                </c:pt>
                <c:pt idx="8">
                  <c:v>114.13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16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123825</xdr:rowOff>
    </xdr:from>
    <xdr:to>
      <xdr:col>11</xdr:col>
      <xdr:colOff>588722</xdr:colOff>
      <xdr:row>64</xdr:row>
      <xdr:rowOff>153578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05275"/>
          <a:ext cx="9370772" cy="6668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iologicalvariation.eu/search?q=neutroph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3" sqref="D13:I13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6" t="s">
        <v>44</v>
      </c>
      <c r="D3" s="126"/>
      <c r="E3" s="126"/>
      <c r="F3" s="126"/>
      <c r="G3" s="126"/>
      <c r="H3" s="126"/>
      <c r="I3" s="126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7" t="s">
        <v>89</v>
      </c>
      <c r="E8" s="128"/>
      <c r="F8" s="128"/>
      <c r="G8" s="128"/>
      <c r="H8" s="128"/>
      <c r="I8" s="129"/>
    </row>
    <row r="9" spans="3:9" ht="26.25" customHeight="1" x14ac:dyDescent="0.3">
      <c r="C9" s="69" t="s">
        <v>47</v>
      </c>
      <c r="D9" s="127" t="s">
        <v>83</v>
      </c>
      <c r="E9" s="128"/>
      <c r="F9" s="128"/>
      <c r="G9" s="128"/>
      <c r="H9" s="128"/>
      <c r="I9" s="129"/>
    </row>
    <row r="10" spans="3:9" ht="20.25" x14ac:dyDescent="0.3">
      <c r="C10" s="69" t="s">
        <v>48</v>
      </c>
      <c r="D10" s="130" t="s">
        <v>92</v>
      </c>
      <c r="E10" s="131"/>
      <c r="F10" s="131"/>
      <c r="G10" s="131"/>
      <c r="H10" s="131"/>
      <c r="I10" s="132"/>
    </row>
    <row r="11" spans="3:9" x14ac:dyDescent="0.2">
      <c r="C11" s="70" t="s">
        <v>49</v>
      </c>
      <c r="D11" s="133"/>
      <c r="E11" s="134"/>
      <c r="F11" s="134"/>
      <c r="G11" s="134"/>
      <c r="H11" s="134"/>
      <c r="I11" s="135"/>
    </row>
    <row r="12" spans="3:9" ht="25.5" customHeight="1" x14ac:dyDescent="0.3">
      <c r="C12" s="69" t="s">
        <v>50</v>
      </c>
      <c r="D12" s="136" t="s">
        <v>97</v>
      </c>
      <c r="E12" s="128"/>
      <c r="F12" s="128"/>
      <c r="G12" s="128"/>
      <c r="H12" s="128"/>
      <c r="I12" s="129"/>
    </row>
    <row r="13" spans="3:9" ht="24.75" customHeight="1" x14ac:dyDescent="0.3">
      <c r="C13" s="69" t="s">
        <v>51</v>
      </c>
      <c r="D13" s="137" t="s">
        <v>79</v>
      </c>
      <c r="E13" s="128"/>
      <c r="F13" s="128"/>
      <c r="G13" s="128"/>
      <c r="H13" s="128"/>
      <c r="I13" s="129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abSelected="1" zoomScale="85" zoomScaleNormal="85" workbookViewId="0">
      <selection activeCell="E9" sqref="E9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98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80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81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117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82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90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91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84</v>
      </c>
      <c r="I26" s="79" t="s">
        <v>85</v>
      </c>
    </row>
    <row r="27" spans="1:9" ht="15" x14ac:dyDescent="0.2">
      <c r="A27" s="79" t="s">
        <v>62</v>
      </c>
      <c r="B27" s="76" t="s">
        <v>79</v>
      </c>
      <c r="C27" s="76" t="s">
        <v>79</v>
      </c>
      <c r="D27" s="76" t="s">
        <v>79</v>
      </c>
      <c r="E27" s="76" t="s">
        <v>79</v>
      </c>
      <c r="F27" s="76" t="s">
        <v>79</v>
      </c>
      <c r="G27" s="76" t="s">
        <v>79</v>
      </c>
      <c r="H27" s="76" t="s">
        <v>79</v>
      </c>
      <c r="I27" s="76" t="s">
        <v>79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90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91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8" t="s">
        <v>66</v>
      </c>
      <c r="B44" s="138"/>
      <c r="C44" s="138"/>
      <c r="D44" s="138"/>
      <c r="E44" s="138"/>
      <c r="F44" s="138"/>
      <c r="G44" s="13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V26" sqref="V2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44" t="s">
        <v>86</v>
      </c>
      <c r="D1" s="145"/>
      <c r="E1" s="145"/>
      <c r="F1" s="145"/>
      <c r="G1" s="145"/>
      <c r="H1" s="145"/>
      <c r="I1" s="145"/>
      <c r="J1" s="145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5</v>
      </c>
      <c r="C3" s="18" t="s">
        <v>25</v>
      </c>
      <c r="D3" s="17"/>
      <c r="E3" s="7">
        <v>14.13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9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9">
        <v>2.35</v>
      </c>
      <c r="C8" s="119">
        <v>2.5</v>
      </c>
      <c r="D8" s="119">
        <v>2.52</v>
      </c>
      <c r="E8" s="120">
        <v>2.39</v>
      </c>
      <c r="F8" s="119">
        <v>2.4700000000000002</v>
      </c>
      <c r="G8" s="119">
        <v>2.4300000000000002</v>
      </c>
      <c r="H8" s="119">
        <v>2.41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9">
        <v>3.95</v>
      </c>
      <c r="C9" s="119">
        <v>4.0199999999999996</v>
      </c>
      <c r="D9" s="119">
        <v>4.0599999999999996</v>
      </c>
      <c r="E9" s="120">
        <v>4</v>
      </c>
      <c r="F9" s="119">
        <v>4.05</v>
      </c>
      <c r="G9" s="119">
        <v>3.91</v>
      </c>
      <c r="H9" s="119">
        <v>3.35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9">
        <v>5.38</v>
      </c>
      <c r="C10" s="119">
        <v>5.66</v>
      </c>
      <c r="D10" s="119">
        <v>5.6</v>
      </c>
      <c r="E10" s="120">
        <v>5.42</v>
      </c>
      <c r="F10" s="119">
        <v>5.55</v>
      </c>
      <c r="G10" s="119">
        <v>5.32</v>
      </c>
      <c r="H10" s="119">
        <v>4.04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9">
        <v>1.97</v>
      </c>
      <c r="C11" s="119">
        <v>2.06</v>
      </c>
      <c r="D11" s="119">
        <v>1.99</v>
      </c>
      <c r="E11" s="120">
        <v>2.09</v>
      </c>
      <c r="F11" s="119">
        <v>2.02</v>
      </c>
      <c r="G11" s="119">
        <v>1.94</v>
      </c>
      <c r="H11" s="119">
        <v>1.9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9">
        <v>3.66</v>
      </c>
      <c r="C12" s="119">
        <v>3.54</v>
      </c>
      <c r="D12" s="119">
        <v>3.77</v>
      </c>
      <c r="E12" s="120">
        <v>3.69</v>
      </c>
      <c r="F12" s="119">
        <v>3.6</v>
      </c>
      <c r="G12" s="119">
        <v>3.31</v>
      </c>
      <c r="H12" s="119">
        <v>2.5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9">
        <v>2.29</v>
      </c>
      <c r="C13" s="119">
        <v>2.3199999999999998</v>
      </c>
      <c r="D13" s="119">
        <v>2.2799999999999998</v>
      </c>
      <c r="E13" s="120">
        <v>2.25</v>
      </c>
      <c r="F13" s="119">
        <v>2.23</v>
      </c>
      <c r="G13" s="119">
        <v>1.6</v>
      </c>
      <c r="H13" s="119">
        <v>0.78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9">
        <v>4.0999999999999996</v>
      </c>
      <c r="C14" s="119">
        <v>4.1100000000000003</v>
      </c>
      <c r="D14" s="119">
        <v>4.3600000000000003</v>
      </c>
      <c r="E14" s="120">
        <v>4.0999999999999996</v>
      </c>
      <c r="F14" s="119">
        <v>4.1900000000000004</v>
      </c>
      <c r="G14" s="119">
        <v>4.5</v>
      </c>
      <c r="H14" s="119">
        <v>4.42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9">
        <v>1.95</v>
      </c>
      <c r="C15" s="119">
        <v>1.89</v>
      </c>
      <c r="D15" s="119">
        <v>1.91</v>
      </c>
      <c r="E15" s="120">
        <v>1.9</v>
      </c>
      <c r="F15" s="119">
        <v>1.94</v>
      </c>
      <c r="G15" s="119">
        <v>1.88</v>
      </c>
      <c r="H15" s="119">
        <v>1.92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9">
        <v>7.2</v>
      </c>
      <c r="C16" s="119">
        <v>7.62</v>
      </c>
      <c r="D16" s="119">
        <v>7.34</v>
      </c>
      <c r="E16" s="120">
        <v>7.22</v>
      </c>
      <c r="F16" s="119">
        <v>7.56</v>
      </c>
      <c r="G16" s="119">
        <v>7.13</v>
      </c>
      <c r="H16" s="119">
        <v>5.49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9">
        <v>5.16</v>
      </c>
      <c r="C17" s="119">
        <v>5.23</v>
      </c>
      <c r="D17" s="119">
        <v>5.24</v>
      </c>
      <c r="E17" s="120">
        <v>5.3</v>
      </c>
      <c r="F17" s="119">
        <v>5.5</v>
      </c>
      <c r="G17" s="119">
        <v>5.19</v>
      </c>
      <c r="H17" s="119">
        <v>5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9">
        <v>4.82</v>
      </c>
      <c r="C18" s="119">
        <v>4.7</v>
      </c>
      <c r="D18" s="119">
        <v>4.8099999999999996</v>
      </c>
      <c r="E18" s="120">
        <v>4.7699999999999996</v>
      </c>
      <c r="F18" s="119">
        <v>4.74</v>
      </c>
      <c r="G18" s="119">
        <v>4.8</v>
      </c>
      <c r="H18" s="119">
        <v>4.6399999999999997</v>
      </c>
      <c r="I18" s="119"/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9">
        <v>1.99</v>
      </c>
      <c r="C19" s="119">
        <v>1.99</v>
      </c>
      <c r="D19" s="119">
        <v>1.97</v>
      </c>
      <c r="E19" s="120">
        <v>1.95</v>
      </c>
      <c r="F19" s="119">
        <v>2.0499999999999998</v>
      </c>
      <c r="G19" s="119">
        <v>2.0699999999999998</v>
      </c>
      <c r="H19" s="119">
        <v>1.94</v>
      </c>
      <c r="I19" s="119"/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9">
        <v>3.14</v>
      </c>
      <c r="C20" s="119">
        <v>3.16</v>
      </c>
      <c r="D20" s="119">
        <v>3.12</v>
      </c>
      <c r="E20" s="120">
        <v>3.05</v>
      </c>
      <c r="F20" s="119">
        <v>3.13</v>
      </c>
      <c r="G20" s="119">
        <v>3.34</v>
      </c>
      <c r="H20" s="119">
        <v>3.08</v>
      </c>
      <c r="I20" s="119"/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9">
        <v>2.2200000000000002</v>
      </c>
      <c r="C21" s="119">
        <v>2.2999999999999998</v>
      </c>
      <c r="D21" s="119">
        <v>2.2200000000000002</v>
      </c>
      <c r="E21" s="120">
        <v>2.25</v>
      </c>
      <c r="F21" s="119">
        <v>2.2200000000000002</v>
      </c>
      <c r="G21" s="119">
        <v>2.31</v>
      </c>
      <c r="H21" s="119">
        <v>2.13</v>
      </c>
      <c r="I21" s="119"/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9">
        <v>2.4</v>
      </c>
      <c r="C22" s="119">
        <v>2.46</v>
      </c>
      <c r="D22" s="119">
        <v>2.46</v>
      </c>
      <c r="E22" s="120">
        <v>2.56</v>
      </c>
      <c r="F22" s="119">
        <v>2.58</v>
      </c>
      <c r="G22" s="119">
        <v>2.41</v>
      </c>
      <c r="H22" s="119">
        <v>2.54</v>
      </c>
      <c r="I22" s="119"/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9">
        <v>3.54</v>
      </c>
      <c r="C23" s="119">
        <v>3.63</v>
      </c>
      <c r="D23" s="119">
        <v>3.61</v>
      </c>
      <c r="E23" s="120">
        <v>3.65</v>
      </c>
      <c r="F23" s="119">
        <v>3.65</v>
      </c>
      <c r="G23" s="119">
        <v>3.69</v>
      </c>
      <c r="H23" s="119">
        <v>3.63</v>
      </c>
      <c r="I23" s="119"/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9">
        <v>2.0299999999999998</v>
      </c>
      <c r="C24" s="119">
        <v>2.04</v>
      </c>
      <c r="D24" s="119">
        <v>1.95</v>
      </c>
      <c r="E24" s="120">
        <v>2</v>
      </c>
      <c r="F24" s="119">
        <v>2.12</v>
      </c>
      <c r="G24" s="119">
        <v>2.0099999999999998</v>
      </c>
      <c r="H24" s="119">
        <v>2</v>
      </c>
      <c r="I24" s="119"/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9">
        <v>2.61</v>
      </c>
      <c r="C25" s="119">
        <v>2.64</v>
      </c>
      <c r="D25" s="119">
        <v>2.62</v>
      </c>
      <c r="E25" s="120">
        <v>2.54</v>
      </c>
      <c r="F25" s="119">
        <v>2.4500000000000002</v>
      </c>
      <c r="G25" s="119">
        <v>2.74</v>
      </c>
      <c r="H25" s="119">
        <v>2.66</v>
      </c>
      <c r="I25" s="119"/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9">
        <v>2.83</v>
      </c>
      <c r="C26" s="119">
        <v>2.78</v>
      </c>
      <c r="D26" s="119">
        <v>2.73</v>
      </c>
      <c r="E26" s="120">
        <v>2.74</v>
      </c>
      <c r="F26" s="119">
        <v>2.84</v>
      </c>
      <c r="G26" s="119">
        <v>2.76</v>
      </c>
      <c r="H26" s="119">
        <v>2.83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9">
        <v>2.64</v>
      </c>
      <c r="C27" s="119">
        <v>2.56</v>
      </c>
      <c r="D27" s="119">
        <v>2.68</v>
      </c>
      <c r="E27" s="120">
        <v>2.74</v>
      </c>
      <c r="F27" s="119">
        <v>2.76</v>
      </c>
      <c r="G27" s="119">
        <v>2.71</v>
      </c>
      <c r="H27" s="119">
        <v>2.73</v>
      </c>
      <c r="I27" s="119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106.38297872340425</v>
      </c>
      <c r="D64" s="25">
        <f t="shared" ref="D64:D73" si="2">IF((B8&lt;&gt;0)*ISNUMBER(D8),100*(D8/B8),"")</f>
        <v>107.23404255319149</v>
      </c>
      <c r="E64" s="25">
        <f t="shared" ref="E64:E73" si="3">IF((B8&lt;&gt;0)*ISNUMBER(E8),100*(E8/B8),"")</f>
        <v>101.70212765957447</v>
      </c>
      <c r="F64" s="25">
        <f t="shared" ref="F64:F73" si="4">IF((B8&lt;&gt;0)*ISNUMBER(F8),100*(F8/B8),"")</f>
        <v>105.10638297872342</v>
      </c>
      <c r="G64" s="25">
        <f t="shared" ref="G64:G73" si="5">IF((B8&lt;&gt;0)*ISNUMBER(G8),100*(G8/B8),"")</f>
        <v>103.40425531914894</v>
      </c>
      <c r="H64" s="25">
        <f t="shared" ref="H64:H73" si="6">IF((B8&lt;&gt;0)*ISNUMBER(H8),100*(H8/B8),"")</f>
        <v>102.55319148936171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101.77215189873417</v>
      </c>
      <c r="D65" s="25">
        <f t="shared" si="2"/>
        <v>102.78481012658227</v>
      </c>
      <c r="E65" s="25">
        <f t="shared" si="3"/>
        <v>101.26582278481011</v>
      </c>
      <c r="F65" s="25">
        <f t="shared" si="4"/>
        <v>102.53164556962024</v>
      </c>
      <c r="G65" s="25">
        <f t="shared" si="5"/>
        <v>98.987341772151893</v>
      </c>
      <c r="H65" s="25">
        <f t="shared" si="6"/>
        <v>84.810126582278471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105.20446096654274</v>
      </c>
      <c r="D66" s="25">
        <f t="shared" si="2"/>
        <v>104.08921933085502</v>
      </c>
      <c r="E66" s="25">
        <f t="shared" si="3"/>
        <v>100.74349442379183</v>
      </c>
      <c r="F66" s="25">
        <f t="shared" si="4"/>
        <v>103.15985130111525</v>
      </c>
      <c r="G66" s="25">
        <f t="shared" si="5"/>
        <v>98.884758364312276</v>
      </c>
      <c r="H66" s="25">
        <f t="shared" si="6"/>
        <v>75.092936802973981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104.56852791878173</v>
      </c>
      <c r="D67" s="25">
        <f t="shared" si="2"/>
        <v>101.01522842639594</v>
      </c>
      <c r="E67" s="25">
        <f t="shared" si="3"/>
        <v>106.09137055837563</v>
      </c>
      <c r="F67" s="25">
        <f t="shared" si="4"/>
        <v>102.53807106598984</v>
      </c>
      <c r="G67" s="25">
        <f t="shared" si="5"/>
        <v>98.477157360406082</v>
      </c>
      <c r="H67" s="25">
        <f t="shared" si="6"/>
        <v>96.44670050761421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96.721311475409834</v>
      </c>
      <c r="D68" s="25">
        <f t="shared" si="2"/>
        <v>103.00546448087431</v>
      </c>
      <c r="E68" s="25">
        <f t="shared" si="3"/>
        <v>100.81967213114753</v>
      </c>
      <c r="F68" s="25">
        <f t="shared" si="4"/>
        <v>98.360655737704917</v>
      </c>
      <c r="G68" s="25">
        <f t="shared" si="5"/>
        <v>90.437158469945359</v>
      </c>
      <c r="H68" s="25">
        <f t="shared" si="6"/>
        <v>68.30601092896174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101.31004366812226</v>
      </c>
      <c r="D69" s="25">
        <f t="shared" si="2"/>
        <v>99.563318777292565</v>
      </c>
      <c r="E69" s="25">
        <f t="shared" si="3"/>
        <v>98.253275109170303</v>
      </c>
      <c r="F69" s="25">
        <f t="shared" si="4"/>
        <v>97.379912663755448</v>
      </c>
      <c r="G69" s="25">
        <f t="shared" si="5"/>
        <v>69.86899563318778</v>
      </c>
      <c r="H69" s="25">
        <f t="shared" si="6"/>
        <v>34.061135371179041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100.24390243902441</v>
      </c>
      <c r="D70" s="25">
        <f t="shared" si="2"/>
        <v>106.34146341463418</v>
      </c>
      <c r="E70" s="25">
        <f t="shared" si="3"/>
        <v>100</v>
      </c>
      <c r="F70" s="25">
        <f t="shared" si="4"/>
        <v>102.19512195121953</v>
      </c>
      <c r="G70" s="25">
        <f t="shared" si="5"/>
        <v>109.75609756097562</v>
      </c>
      <c r="H70" s="25">
        <f t="shared" si="6"/>
        <v>107.80487804878049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96.92307692307692</v>
      </c>
      <c r="D71" s="25">
        <f t="shared" si="2"/>
        <v>97.948717948717942</v>
      </c>
      <c r="E71" s="25">
        <f t="shared" si="3"/>
        <v>97.435897435897431</v>
      </c>
      <c r="F71" s="25">
        <f t="shared" si="4"/>
        <v>99.487179487179489</v>
      </c>
      <c r="G71" s="25">
        <f t="shared" si="5"/>
        <v>96.410256410256409</v>
      </c>
      <c r="H71" s="25">
        <f t="shared" si="6"/>
        <v>98.461538461538453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105.83333333333333</v>
      </c>
      <c r="D72" s="25">
        <f t="shared" si="2"/>
        <v>101.94444444444444</v>
      </c>
      <c r="E72" s="25">
        <f t="shared" si="3"/>
        <v>100.27777777777777</v>
      </c>
      <c r="F72" s="25">
        <f t="shared" si="4"/>
        <v>104.99999999999999</v>
      </c>
      <c r="G72" s="25">
        <f t="shared" si="5"/>
        <v>99.027777777777771</v>
      </c>
      <c r="H72" s="25">
        <f t="shared" si="6"/>
        <v>76.25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101.35658914728683</v>
      </c>
      <c r="D73" s="25">
        <f t="shared" si="2"/>
        <v>101.55038759689923</v>
      </c>
      <c r="E73" s="25">
        <f t="shared" si="3"/>
        <v>102.71317829457365</v>
      </c>
      <c r="F73" s="25">
        <f t="shared" si="4"/>
        <v>106.5891472868217</v>
      </c>
      <c r="G73" s="25">
        <f t="shared" si="5"/>
        <v>100.58139534883721</v>
      </c>
      <c r="H73" s="25">
        <f t="shared" si="6"/>
        <v>96.899224806201545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97.510373443983397</v>
      </c>
      <c r="D74" s="25">
        <f t="shared" ref="D74:D103" si="11">IF((B18&lt;&gt;0)*ISNUMBER(D18),100*(D18/B18),"")</f>
        <v>99.792531120331944</v>
      </c>
      <c r="E74" s="25">
        <f t="shared" ref="E74:E103" si="12">IF((B18&lt;&gt;0)*ISNUMBER(E18),100*(E18/B18),"")</f>
        <v>98.962655601659733</v>
      </c>
      <c r="F74" s="25">
        <f t="shared" ref="F74:F103" si="13">IF((B18&lt;&gt;0)*ISNUMBER(F18),100*(F18/B18),"")</f>
        <v>98.340248962655593</v>
      </c>
      <c r="G74" s="25">
        <f t="shared" ref="G74:G103" si="14">IF((B18&lt;&gt;0)*ISNUMBER(G18),100*(G18/B18),"")</f>
        <v>99.585062240663888</v>
      </c>
      <c r="H74" s="25">
        <f t="shared" ref="H74:H103" si="15">IF((B18&lt;&gt;0)*ISNUMBER(H18),100*(H18/B18),"")</f>
        <v>96.265560165975089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</v>
      </c>
      <c r="D75" s="25">
        <f t="shared" si="11"/>
        <v>98.994974874371849</v>
      </c>
      <c r="E75" s="25">
        <f t="shared" si="12"/>
        <v>97.989949748743726</v>
      </c>
      <c r="F75" s="25">
        <f t="shared" si="13"/>
        <v>103.01507537688441</v>
      </c>
      <c r="G75" s="25">
        <f t="shared" si="14"/>
        <v>104.02010050251256</v>
      </c>
      <c r="H75" s="25">
        <f t="shared" si="15"/>
        <v>97.48743718592965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100.63694267515923</v>
      </c>
      <c r="D76" s="25">
        <f t="shared" si="11"/>
        <v>99.363057324840767</v>
      </c>
      <c r="E76" s="25">
        <f t="shared" si="12"/>
        <v>97.133757961783431</v>
      </c>
      <c r="F76" s="25">
        <f t="shared" si="13"/>
        <v>99.681528662420376</v>
      </c>
      <c r="G76" s="25">
        <f t="shared" si="14"/>
        <v>106.36942675159236</v>
      </c>
      <c r="H76" s="25">
        <f t="shared" si="15"/>
        <v>98.089171974522287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103.60360360360359</v>
      </c>
      <c r="D77" s="25">
        <f t="shared" si="11"/>
        <v>100</v>
      </c>
      <c r="E77" s="25">
        <f t="shared" si="12"/>
        <v>101.35135135135134</v>
      </c>
      <c r="F77" s="25">
        <f t="shared" si="13"/>
        <v>100</v>
      </c>
      <c r="G77" s="25">
        <f t="shared" si="14"/>
        <v>104.05405405405406</v>
      </c>
      <c r="H77" s="25">
        <f t="shared" si="15"/>
        <v>95.945945945945937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102.50000000000001</v>
      </c>
      <c r="D78" s="25">
        <f t="shared" si="11"/>
        <v>102.50000000000001</v>
      </c>
      <c r="E78" s="25">
        <f t="shared" si="12"/>
        <v>106.66666666666667</v>
      </c>
      <c r="F78" s="25">
        <f t="shared" si="13"/>
        <v>107.50000000000001</v>
      </c>
      <c r="G78" s="25">
        <f t="shared" si="14"/>
        <v>100.41666666666669</v>
      </c>
      <c r="H78" s="25">
        <f t="shared" si="15"/>
        <v>105.83333333333333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102.54237288135593</v>
      </c>
      <c r="D79" s="25">
        <f t="shared" si="11"/>
        <v>101.97740112994349</v>
      </c>
      <c r="E79" s="25">
        <f t="shared" si="12"/>
        <v>103.10734463276836</v>
      </c>
      <c r="F79" s="25">
        <f t="shared" si="13"/>
        <v>103.10734463276836</v>
      </c>
      <c r="G79" s="25">
        <f t="shared" si="14"/>
        <v>104.2372881355932</v>
      </c>
      <c r="H79" s="25">
        <f t="shared" si="15"/>
        <v>102.54237288135593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100.49261083743843</v>
      </c>
      <c r="D80" s="25">
        <f t="shared" si="11"/>
        <v>96.059113300492612</v>
      </c>
      <c r="E80" s="25">
        <f t="shared" si="12"/>
        <v>98.52216748768474</v>
      </c>
      <c r="F80" s="25">
        <f t="shared" si="13"/>
        <v>104.43349753694582</v>
      </c>
      <c r="G80" s="25">
        <f t="shared" si="14"/>
        <v>99.01477832512316</v>
      </c>
      <c r="H80" s="25">
        <f t="shared" si="15"/>
        <v>98.52216748768474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101.14942528735634</v>
      </c>
      <c r="D81" s="25">
        <f t="shared" si="11"/>
        <v>100.38314176245211</v>
      </c>
      <c r="E81" s="25">
        <f t="shared" si="12"/>
        <v>97.318007662835257</v>
      </c>
      <c r="F81" s="25">
        <f t="shared" si="13"/>
        <v>93.869731800766303</v>
      </c>
      <c r="G81" s="25">
        <f t="shared" si="14"/>
        <v>104.98084291187742</v>
      </c>
      <c r="H81" s="25">
        <f t="shared" si="15"/>
        <v>101.91570881226055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98.233215547703168</v>
      </c>
      <c r="D82" s="25">
        <f t="shared" si="11"/>
        <v>96.466431095406364</v>
      </c>
      <c r="E82" s="25">
        <f t="shared" si="12"/>
        <v>96.81978798586573</v>
      </c>
      <c r="F82" s="25">
        <f t="shared" si="13"/>
        <v>100.35335689045937</v>
      </c>
      <c r="G82" s="25">
        <f t="shared" si="14"/>
        <v>97.526501766784449</v>
      </c>
      <c r="H82" s="25">
        <f t="shared" si="15"/>
        <v>100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96.969696969696969</v>
      </c>
      <c r="D83" s="25">
        <f t="shared" si="11"/>
        <v>101.51515151515152</v>
      </c>
      <c r="E83" s="25">
        <f t="shared" si="12"/>
        <v>103.78787878787878</v>
      </c>
      <c r="F83" s="25">
        <f t="shared" si="13"/>
        <v>104.54545454545455</v>
      </c>
      <c r="G83" s="25">
        <f t="shared" si="14"/>
        <v>102.65151515151514</v>
      </c>
      <c r="H83" s="25">
        <f t="shared" si="15"/>
        <v>103.40909090909089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101.19773088700067</v>
      </c>
      <c r="D114" s="26">
        <f t="shared" si="27"/>
        <v>101.1264449611439</v>
      </c>
      <c r="E114" s="26">
        <f t="shared" si="27"/>
        <v>100.54810920311783</v>
      </c>
      <c r="F114" s="26">
        <f t="shared" si="27"/>
        <v>101.85971032252422</v>
      </c>
      <c r="G114" s="26">
        <f t="shared" si="27"/>
        <v>99.434571526169108</v>
      </c>
      <c r="H114" s="26">
        <f t="shared" si="27"/>
        <v>92.03482658474941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2.966322790846819</v>
      </c>
      <c r="D116" s="26">
        <f t="shared" si="29"/>
        <v>2.8503875632956595</v>
      </c>
      <c r="E116" s="26">
        <f t="shared" si="29"/>
        <v>2.8744009969627298</v>
      </c>
      <c r="F116" s="26">
        <f t="shared" si="29"/>
        <v>3.3924504466338878</v>
      </c>
      <c r="G116" s="26">
        <f t="shared" si="29"/>
        <v>8.1073523927154199</v>
      </c>
      <c r="H116" s="26">
        <f t="shared" si="29"/>
        <v>17.303901335571297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0.66328994035403777</v>
      </c>
      <c r="D117" s="26">
        <f t="shared" si="30"/>
        <v>0.63736603537490788</v>
      </c>
      <c r="E117" s="26">
        <f t="shared" si="30"/>
        <v>0.64273560238018301</v>
      </c>
      <c r="F117" s="26">
        <f t="shared" si="30"/>
        <v>0.75857498089728959</v>
      </c>
      <c r="G117" s="26">
        <f t="shared" si="30"/>
        <v>1.8128591067657249</v>
      </c>
      <c r="H117" s="26">
        <f t="shared" si="30"/>
        <v>3.8692699662286816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1.146916399418219</v>
      </c>
      <c r="D119" s="26">
        <f t="shared" si="32"/>
        <v>1.1020905247160433</v>
      </c>
      <c r="E119" s="26">
        <f t="shared" si="32"/>
        <v>1.1113752192085271</v>
      </c>
      <c r="F119" s="26">
        <f t="shared" si="32"/>
        <v>1.3116768894686996</v>
      </c>
      <c r="G119" s="26">
        <f t="shared" si="32"/>
        <v>3.1346741641739371</v>
      </c>
      <c r="H119" s="26">
        <f t="shared" si="32"/>
        <v>6.6904816552401956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96.721311475409834</v>
      </c>
      <c r="D120" s="26">
        <f t="shared" si="33"/>
        <v>96.059113300492612</v>
      </c>
      <c r="E120" s="26">
        <f t="shared" si="33"/>
        <v>96.81978798586573</v>
      </c>
      <c r="F120" s="26">
        <f t="shared" si="33"/>
        <v>93.869731800766303</v>
      </c>
      <c r="G120" s="26">
        <f t="shared" si="33"/>
        <v>69.86899563318778</v>
      </c>
      <c r="H120" s="26">
        <f t="shared" si="33"/>
        <v>34.061135371179041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106.38297872340425</v>
      </c>
      <c r="D121" s="26">
        <f t="shared" si="34"/>
        <v>107.23404255319149</v>
      </c>
      <c r="E121" s="26">
        <f t="shared" si="34"/>
        <v>106.66666666666667</v>
      </c>
      <c r="F121" s="26">
        <f t="shared" si="34"/>
        <v>107.50000000000001</v>
      </c>
      <c r="G121" s="26">
        <f t="shared" si="34"/>
        <v>109.75609756097562</v>
      </c>
      <c r="H121" s="26">
        <f t="shared" si="34"/>
        <v>107.80487804878049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95</v>
      </c>
      <c r="C122" s="38">
        <f>100-B3</f>
        <v>95</v>
      </c>
      <c r="D122" s="38">
        <f>100-B3</f>
        <v>95</v>
      </c>
      <c r="E122" s="38">
        <f>100-B3</f>
        <v>95</v>
      </c>
      <c r="F122" s="38">
        <f>100-B3</f>
        <v>95</v>
      </c>
      <c r="G122" s="38">
        <f>100-B3</f>
        <v>95</v>
      </c>
      <c r="H122" s="38">
        <f>100-B3</f>
        <v>95</v>
      </c>
      <c r="I122" s="38">
        <f>100-B3</f>
        <v>95</v>
      </c>
      <c r="J122" s="38">
        <f>100-B3</f>
        <v>95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105</v>
      </c>
      <c r="C123" s="24">
        <f>100+B3</f>
        <v>105</v>
      </c>
      <c r="D123" s="24">
        <f>100+B3</f>
        <v>105</v>
      </c>
      <c r="E123" s="24">
        <f>100+B3</f>
        <v>105</v>
      </c>
      <c r="F123" s="24">
        <f>100+B3</f>
        <v>105</v>
      </c>
      <c r="G123" s="24">
        <f>100+B3</f>
        <v>105</v>
      </c>
      <c r="H123" s="24">
        <f>100+B3</f>
        <v>105</v>
      </c>
      <c r="I123" s="24">
        <f>100+B3</f>
        <v>105</v>
      </c>
      <c r="J123" s="24">
        <f>100+B3</f>
        <v>105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85.87</v>
      </c>
      <c r="C124" s="24">
        <f>100-E3</f>
        <v>85.87</v>
      </c>
      <c r="D124" s="24">
        <f>100-E3</f>
        <v>85.87</v>
      </c>
      <c r="E124" s="24">
        <f>100-E3</f>
        <v>85.87</v>
      </c>
      <c r="F124" s="24">
        <f>100-E3</f>
        <v>85.87</v>
      </c>
      <c r="G124" s="24">
        <f>100-E3</f>
        <v>85.87</v>
      </c>
      <c r="H124" s="24">
        <f>100-E3</f>
        <v>85.87</v>
      </c>
      <c r="I124" s="24">
        <f>100-E3</f>
        <v>85.87</v>
      </c>
      <c r="J124" s="39">
        <f>100-E3</f>
        <v>85.87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114.13</v>
      </c>
      <c r="C125" s="41">
        <f>100+E3</f>
        <v>114.13</v>
      </c>
      <c r="D125" s="41">
        <f>100+E3</f>
        <v>114.13</v>
      </c>
      <c r="E125" s="41">
        <f>100+E3</f>
        <v>114.13</v>
      </c>
      <c r="F125" s="41">
        <f>100+E3</f>
        <v>114.13</v>
      </c>
      <c r="G125" s="41">
        <f>100+E3</f>
        <v>114.13</v>
      </c>
      <c r="H125" s="41">
        <f>100+E3</f>
        <v>114.13</v>
      </c>
      <c r="I125" s="41">
        <f>100+E3</f>
        <v>114.13</v>
      </c>
      <c r="J125" s="37">
        <f>100+E3</f>
        <v>114.13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7"/>
  <sheetViews>
    <sheetView topLeftCell="A10" zoomScale="130" zoomScaleNormal="130" workbookViewId="0">
      <selection activeCell="E40" sqref="E40"/>
    </sheetView>
  </sheetViews>
  <sheetFormatPr baseColWidth="10" defaultColWidth="11.42578125" defaultRowHeight="12.75" x14ac:dyDescent="0.2"/>
  <cols>
    <col min="1" max="10" width="11.42578125" style="67"/>
    <col min="11" max="11" width="11.42578125" style="67" customWidth="1"/>
    <col min="12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93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115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 t="s">
        <v>114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110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 t="s">
        <v>111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A13" s="67" t="s">
        <v>87</v>
      </c>
      <c r="B13" s="100" t="s">
        <v>107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 t="s">
        <v>108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00" t="s">
        <v>109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00" t="s">
        <v>101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 t="s">
        <v>103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 t="s">
        <v>104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 t="s">
        <v>105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 t="s">
        <v>112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00" t="s">
        <v>99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x14ac:dyDescent="0.2"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B24" s="100" t="s">
        <v>100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x14ac:dyDescent="0.2">
      <c r="B25" s="100" t="s">
        <v>106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x14ac:dyDescent="0.2"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ht="13.5" thickBot="1" x14ac:dyDescent="0.25"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5"/>
    </row>
    <row r="28" spans="1:13" ht="45" thickBot="1" x14ac:dyDescent="0.6">
      <c r="B28" s="106"/>
    </row>
    <row r="29" spans="1:13" ht="44.25" x14ac:dyDescent="0.55000000000000004">
      <c r="B29" s="107" t="s">
        <v>68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1:13" x14ac:dyDescent="0.2">
      <c r="A30" s="67" t="s">
        <v>87</v>
      </c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23" t="s">
        <v>102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x14ac:dyDescent="0.2">
      <c r="B32" s="123" t="s">
        <v>113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x14ac:dyDescent="0.2">
      <c r="B33" s="123"/>
      <c r="C33" s="125"/>
      <c r="D33" s="125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x14ac:dyDescent="0.2"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x14ac:dyDescent="0.2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2:13" x14ac:dyDescent="0.2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2:13" ht="13.5" thickBot="1" x14ac:dyDescent="0.25">
      <c r="B37" s="103" t="s">
        <v>69</v>
      </c>
      <c r="C37" s="104"/>
      <c r="D37" s="124">
        <v>44662</v>
      </c>
      <c r="E37" s="104" t="s">
        <v>116</v>
      </c>
      <c r="F37" s="104"/>
      <c r="G37" s="104"/>
      <c r="H37" s="104"/>
      <c r="I37" s="104"/>
      <c r="J37" s="104"/>
      <c r="K37" s="104"/>
      <c r="L37" s="104"/>
      <c r="M37" s="105"/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O24" sqref="O24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70</v>
      </c>
      <c r="C1" s="109"/>
    </row>
    <row r="2" spans="1:15" x14ac:dyDescent="0.2">
      <c r="A2" s="110">
        <v>11.06</v>
      </c>
      <c r="B2" s="108" t="s">
        <v>71</v>
      </c>
      <c r="C2" s="109"/>
    </row>
    <row r="3" spans="1:15" x14ac:dyDescent="0.2">
      <c r="A3" s="110">
        <v>16.68</v>
      </c>
      <c r="B3" s="108" t="s">
        <v>72</v>
      </c>
      <c r="C3" s="111" t="s">
        <v>73</v>
      </c>
    </row>
    <row r="4" spans="1:15" x14ac:dyDescent="0.2">
      <c r="B4" s="112" t="s">
        <v>74</v>
      </c>
      <c r="C4" s="113">
        <f>SQRT((A2*A2)+(A3*A3))</f>
        <v>20.013645345113918</v>
      </c>
    </row>
    <row r="5" spans="1:15" x14ac:dyDescent="0.2">
      <c r="B5" s="108" t="s">
        <v>75</v>
      </c>
      <c r="C5" s="114">
        <f>0.5*A2</f>
        <v>5.53</v>
      </c>
    </row>
    <row r="6" spans="1:15" x14ac:dyDescent="0.2">
      <c r="B6" s="108" t="s">
        <v>76</v>
      </c>
      <c r="C6" s="114">
        <f>0.25*C4</f>
        <v>5.0034113362784796</v>
      </c>
    </row>
    <row r="7" spans="1:15" x14ac:dyDescent="0.2">
      <c r="B7" s="112" t="s">
        <v>77</v>
      </c>
      <c r="C7" s="114">
        <f>1.65*0.5*A2+C6</f>
        <v>14.12791133627848</v>
      </c>
    </row>
    <row r="8" spans="1:15" x14ac:dyDescent="0.2">
      <c r="L8" s="121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2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78</v>
      </c>
      <c r="C22" s="118" t="s">
        <v>88</v>
      </c>
    </row>
  </sheetData>
  <phoneticPr fontId="0" type="noConversion"/>
  <hyperlinks>
    <hyperlink ref="C22" r:id="rId1" display="https://biologicalvariation.eu/search?q=neutrophil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2022-04-08T10:26:11Z</cp:lastPrinted>
  <dcterms:created xsi:type="dcterms:W3CDTF">2008-03-18T11:24:40Z</dcterms:created>
  <dcterms:modified xsi:type="dcterms:W3CDTF">2022-04-29T09:07:45Z</dcterms:modified>
</cp:coreProperties>
</file>