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15974B5F-0C52-433D-9B72-23C3DAF8A1D8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J115" i="1" s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I122" i="1"/>
  <c r="I118" i="1"/>
  <c r="I115" i="1"/>
  <c r="I117" i="1"/>
  <c r="I121" i="1"/>
  <c r="J119" i="1" l="1"/>
  <c r="C119" i="1"/>
  <c r="J122" i="1"/>
  <c r="C115" i="1"/>
  <c r="J120" i="1"/>
  <c r="J118" i="1"/>
  <c r="J121" i="1"/>
  <c r="J117" i="1"/>
  <c r="C117" i="1"/>
  <c r="C118" i="1" s="1"/>
  <c r="C122" i="1"/>
  <c r="E119" i="1"/>
  <c r="E120" i="1" s="1"/>
  <c r="E122" i="1"/>
  <c r="E117" i="1"/>
  <c r="E118" i="1" s="1"/>
  <c r="E121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C120" i="1" l="1"/>
  <c r="G120" i="1"/>
  <c r="D120" i="1"/>
  <c r="F120" i="1"/>
  <c r="B120" i="1"/>
</calcChain>
</file>

<file path=xl/sharedStrings.xml><?xml version="1.0" encoding="utf-8"?>
<sst xmlns="http://schemas.openxmlformats.org/spreadsheetml/2006/main" count="117" uniqueCount="104">
  <si>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</si>
  <si>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</si>
  <si>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</si>
  <si>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</si>
  <si>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</si>
  <si>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</si>
  <si>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</si>
  <si>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</si>
  <si>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</si>
  <si>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</si>
  <si>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</si>
  <si>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</si>
  <si>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</si>
  <si>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</si>
  <si>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</si>
  <si>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</si>
  <si>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</si>
  <si>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</si>
  <si>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</si>
  <si>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</si>
  <si>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</si>
  <si>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</si>
  <si>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</si>
  <si>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</si>
  <si>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</si>
  <si>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</si>
  <si>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</si>
  <si>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</si>
  <si>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</si>
  <si>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</si>
  <si>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</si>
  <si>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</si>
  <si>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</si>
  <si>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</si>
  <si>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</si>
  <si>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</si>
  <si>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</si>
  <si>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</si>
  <si>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</si>
  <si>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</si>
  <si>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</si>
  <si>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</si>
  <si>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</si>
  <si>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</si>
  <si>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</si>
  <si>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</si>
  <si>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</si>
  <si>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</si>
  <si>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</si>
  <si>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</si>
  <si>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</si>
  <si>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</si>
  <si>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</si>
  <si>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</si>
  <si>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</si>
  <si>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</si>
  <si>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</si>
  <si>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</si>
  <si>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</si>
  <si>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</si>
  <si>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</si>
  <si>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</si>
  <si>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</si>
  <si>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</si>
  <si>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</si>
  <si>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</si>
  <si>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</si>
  <si>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</si>
  <si>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</si>
  <si>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</si>
  <si>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</si>
  <si>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</si>
  <si>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</si>
  <si>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</si>
  <si>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</si>
  <si>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</si>
  <si>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</si>
  <si>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</si>
  <si>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</si>
  <si>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</si>
  <si>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</si>
  <si>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</si>
  <si>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</si>
  <si>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Insulin</t>
  </si>
  <si>
    <t>S-Insulin gelglass i romtemperatur (Cobas e601, 2022)</t>
  </si>
  <si>
    <t>Dager</t>
  </si>
  <si>
    <t>Hormonlaboratoriet, OUS</t>
  </si>
  <si>
    <t>14-21 november 2022</t>
  </si>
  <si>
    <t>Guro Clementz, Finn Erik Aas</t>
  </si>
  <si>
    <t>insulin</t>
  </si>
  <si>
    <t>Serum (gelglass)</t>
  </si>
  <si>
    <t>Gelglass oppbevart ved romtemperatur</t>
  </si>
  <si>
    <t>1 dag</t>
  </si>
  <si>
    <t>2 dager</t>
  </si>
  <si>
    <t>3 dager</t>
  </si>
  <si>
    <t>4 dager</t>
  </si>
  <si>
    <t>7 dager</t>
  </si>
  <si>
    <t>8 dager</t>
  </si>
  <si>
    <t>Betingelse 6</t>
  </si>
  <si>
    <t xml:space="preserve">Ikke holdbart i 1 dag som var korteste tid testet. </t>
  </si>
  <si>
    <t>En error bar ut og 4 enkeltverdier ut allerede dag 1. Stor spredning i enkeltverdier fra dag 1, og klar negativ trend fra dag 1.</t>
  </si>
  <si>
    <t>Flere prøver har vesentlig høyere verdier på dag 1 enn ved dag 0, men synker så jevnt utover etter dag 1.</t>
  </si>
  <si>
    <t>Kvalitetsmål (tillatt bias og totalfeil) er ønskelig mål basert på biologisk variasjon fra EFML Biological Variation Database</t>
  </si>
  <si>
    <t>Holbarhetsforsøk Insulin, gel i romtemperatur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</si>
</sst>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6" fillId="0" borderId="0" xfId="0" applyFont="1"/>
    <xf numFmtId="0" fontId="27" fillId="4" borderId="0" xfId="0" applyFont="1" applyFill="1"/>
    <xf numFmtId="0" fontId="27" fillId="4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117</c:v>
                </c:pt>
                <c:pt idx="1">
                  <c:v>99</c:v>
                </c:pt>
                <c:pt idx="2">
                  <c:v>95</c:v>
                </c:pt>
                <c:pt idx="3">
                  <c:v>79</c:v>
                </c:pt>
                <c:pt idx="4">
                  <c:v>73</c:v>
                </c:pt>
                <c:pt idx="5">
                  <c:v>58</c:v>
                </c:pt>
                <c:pt idx="6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58</c:v>
                </c:pt>
                <c:pt idx="1">
                  <c:v>54</c:v>
                </c:pt>
                <c:pt idx="2">
                  <c:v>32</c:v>
                </c:pt>
                <c:pt idx="3">
                  <c:v>36</c:v>
                </c:pt>
                <c:pt idx="4">
                  <c:v>35</c:v>
                </c:pt>
                <c:pt idx="5">
                  <c:v>29</c:v>
                </c:pt>
                <c:pt idx="6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109</c:v>
                </c:pt>
                <c:pt idx="1">
                  <c:v>117</c:v>
                </c:pt>
                <c:pt idx="2">
                  <c:v>111</c:v>
                </c:pt>
                <c:pt idx="3">
                  <c:v>103</c:v>
                </c:pt>
                <c:pt idx="4">
                  <c:v>102</c:v>
                </c:pt>
                <c:pt idx="5">
                  <c:v>84</c:v>
                </c:pt>
                <c:pt idx="6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56</c:v>
                </c:pt>
                <c:pt idx="1">
                  <c:v>59</c:v>
                </c:pt>
                <c:pt idx="2">
                  <c:v>54</c:v>
                </c:pt>
                <c:pt idx="3">
                  <c:v>48</c:v>
                </c:pt>
                <c:pt idx="4">
                  <c:v>42</c:v>
                </c:pt>
                <c:pt idx="5">
                  <c:v>38</c:v>
                </c:pt>
                <c:pt idx="6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78</c:v>
                </c:pt>
                <c:pt idx="1">
                  <c:v>73</c:v>
                </c:pt>
                <c:pt idx="2">
                  <c:v>53</c:v>
                </c:pt>
                <c:pt idx="3">
                  <c:v>64</c:v>
                </c:pt>
                <c:pt idx="4">
                  <c:v>41</c:v>
                </c:pt>
                <c:pt idx="5">
                  <c:v>52</c:v>
                </c:pt>
                <c:pt idx="6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74</c:v>
                </c:pt>
                <c:pt idx="1">
                  <c:v>49</c:v>
                </c:pt>
                <c:pt idx="2">
                  <c:v>59</c:v>
                </c:pt>
                <c:pt idx="3">
                  <c:v>55</c:v>
                </c:pt>
                <c:pt idx="4">
                  <c:v>45</c:v>
                </c:pt>
                <c:pt idx="5">
                  <c:v>43</c:v>
                </c:pt>
                <c:pt idx="6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84</c:v>
                </c:pt>
                <c:pt idx="1">
                  <c:v>71</c:v>
                </c:pt>
                <c:pt idx="2">
                  <c:v>62</c:v>
                </c:pt>
                <c:pt idx="3">
                  <c:v>79</c:v>
                </c:pt>
                <c:pt idx="4">
                  <c:v>62</c:v>
                </c:pt>
                <c:pt idx="5">
                  <c:v>48</c:v>
                </c:pt>
                <c:pt idx="6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24</c:v>
                </c:pt>
                <c:pt idx="1">
                  <c:v>31</c:v>
                </c:pt>
                <c:pt idx="2">
                  <c:v>26</c:v>
                </c:pt>
                <c:pt idx="3">
                  <c:v>23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64</c:v>
                </c:pt>
                <c:pt idx="1">
                  <c:v>75</c:v>
                </c:pt>
                <c:pt idx="2">
                  <c:v>67</c:v>
                </c:pt>
                <c:pt idx="3">
                  <c:v>67</c:v>
                </c:pt>
                <c:pt idx="4">
                  <c:v>62</c:v>
                </c:pt>
                <c:pt idx="5">
                  <c:v>55</c:v>
                </c:pt>
                <c:pt idx="6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144</c:v>
                </c:pt>
                <c:pt idx="1">
                  <c:v>151</c:v>
                </c:pt>
                <c:pt idx="2">
                  <c:v>107</c:v>
                </c:pt>
                <c:pt idx="3">
                  <c:v>133</c:v>
                </c:pt>
                <c:pt idx="4">
                  <c:v>100</c:v>
                </c:pt>
                <c:pt idx="5">
                  <c:v>64</c:v>
                </c:pt>
                <c:pt idx="6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74</c:v>
                </c:pt>
                <c:pt idx="1">
                  <c:v>65</c:v>
                </c:pt>
                <c:pt idx="2">
                  <c:v>58</c:v>
                </c:pt>
                <c:pt idx="3">
                  <c:v>50</c:v>
                </c:pt>
                <c:pt idx="4">
                  <c:v>50</c:v>
                </c:pt>
                <c:pt idx="5">
                  <c:v>40</c:v>
                </c:pt>
                <c:pt idx="6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125</c:v>
                </c:pt>
                <c:pt idx="1">
                  <c:v>109</c:v>
                </c:pt>
                <c:pt idx="2">
                  <c:v>97</c:v>
                </c:pt>
                <c:pt idx="3">
                  <c:v>88</c:v>
                </c:pt>
                <c:pt idx="4">
                  <c:v>82</c:v>
                </c:pt>
                <c:pt idx="5">
                  <c:v>63</c:v>
                </c:pt>
                <c:pt idx="6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69</c:v>
                </c:pt>
                <c:pt idx="1">
                  <c:v>39</c:v>
                </c:pt>
                <c:pt idx="2">
                  <c:v>34</c:v>
                </c:pt>
                <c:pt idx="3">
                  <c:v>31</c:v>
                </c:pt>
                <c:pt idx="4">
                  <c:v>28</c:v>
                </c:pt>
                <c:pt idx="5">
                  <c:v>28</c:v>
                </c:pt>
                <c:pt idx="6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210</c:v>
                </c:pt>
                <c:pt idx="1">
                  <c:v>174</c:v>
                </c:pt>
                <c:pt idx="2">
                  <c:v>139</c:v>
                </c:pt>
                <c:pt idx="3">
                  <c:v>142</c:v>
                </c:pt>
                <c:pt idx="4">
                  <c:v>163</c:v>
                </c:pt>
                <c:pt idx="5">
                  <c:v>104</c:v>
                </c:pt>
                <c:pt idx="6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185</c:v>
                </c:pt>
                <c:pt idx="1">
                  <c:v>208</c:v>
                </c:pt>
                <c:pt idx="2">
                  <c:v>178</c:v>
                </c:pt>
                <c:pt idx="3">
                  <c:v>161</c:v>
                </c:pt>
                <c:pt idx="4">
                  <c:v>137</c:v>
                </c:pt>
                <c:pt idx="5">
                  <c:v>120</c:v>
                </c:pt>
                <c:pt idx="6">
                  <c:v>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466</c:v>
                </c:pt>
                <c:pt idx="1">
                  <c:v>309</c:v>
                </c:pt>
                <c:pt idx="2">
                  <c:v>272</c:v>
                </c:pt>
                <c:pt idx="3">
                  <c:v>250</c:v>
                </c:pt>
                <c:pt idx="4">
                  <c:v>192</c:v>
                </c:pt>
                <c:pt idx="5">
                  <c:v>154</c:v>
                </c:pt>
                <c:pt idx="6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61</c:v>
                </c:pt>
                <c:pt idx="1">
                  <c:v>111</c:v>
                </c:pt>
                <c:pt idx="2">
                  <c:v>100</c:v>
                </c:pt>
                <c:pt idx="3">
                  <c:v>85</c:v>
                </c:pt>
                <c:pt idx="4">
                  <c:v>80</c:v>
                </c:pt>
                <c:pt idx="5">
                  <c:v>60</c:v>
                </c:pt>
                <c:pt idx="6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117</c:v>
                </c:pt>
                <c:pt idx="1">
                  <c:v>106</c:v>
                </c:pt>
                <c:pt idx="2">
                  <c:v>99</c:v>
                </c:pt>
                <c:pt idx="3">
                  <c:v>96</c:v>
                </c:pt>
                <c:pt idx="4">
                  <c:v>94</c:v>
                </c:pt>
                <c:pt idx="5">
                  <c:v>84</c:v>
                </c:pt>
                <c:pt idx="6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4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84.615384615384613</c:v>
                </c:pt>
                <c:pt idx="2">
                  <c:v>81.196581196581192</c:v>
                </c:pt>
                <c:pt idx="3">
                  <c:v>67.521367521367523</c:v>
                </c:pt>
                <c:pt idx="4">
                  <c:v>62.393162393162392</c:v>
                </c:pt>
                <c:pt idx="5">
                  <c:v>49.572649572649574</c:v>
                </c:pt>
                <c:pt idx="6">
                  <c:v>47.863247863247864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93.103448275862064</c:v>
                </c:pt>
                <c:pt idx="2">
                  <c:v>55.172413793103445</c:v>
                </c:pt>
                <c:pt idx="3">
                  <c:v>62.068965517241381</c:v>
                </c:pt>
                <c:pt idx="4">
                  <c:v>60.344827586206897</c:v>
                </c:pt>
                <c:pt idx="5">
                  <c:v>50</c:v>
                </c:pt>
                <c:pt idx="6">
                  <c:v>44.827586206896555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107.33944954128441</c:v>
                </c:pt>
                <c:pt idx="2">
                  <c:v>101.83486238532109</c:v>
                </c:pt>
                <c:pt idx="3">
                  <c:v>94.495412844036693</c:v>
                </c:pt>
                <c:pt idx="4">
                  <c:v>93.577981651376149</c:v>
                </c:pt>
                <c:pt idx="5">
                  <c:v>77.064220183486242</c:v>
                </c:pt>
                <c:pt idx="6">
                  <c:v>79.816513761467888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105.35714285714286</c:v>
                </c:pt>
                <c:pt idx="2">
                  <c:v>96.428571428571431</c:v>
                </c:pt>
                <c:pt idx="3">
                  <c:v>85.714285714285708</c:v>
                </c:pt>
                <c:pt idx="4">
                  <c:v>75</c:v>
                </c:pt>
                <c:pt idx="5">
                  <c:v>67.857142857142861</c:v>
                </c:pt>
                <c:pt idx="6">
                  <c:v>55.357142857142861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93.589743589743591</c:v>
                </c:pt>
                <c:pt idx="2">
                  <c:v>67.948717948717956</c:v>
                </c:pt>
                <c:pt idx="3">
                  <c:v>82.051282051282044</c:v>
                </c:pt>
                <c:pt idx="4">
                  <c:v>52.564102564102569</c:v>
                </c:pt>
                <c:pt idx="5">
                  <c:v>66.666666666666657</c:v>
                </c:pt>
                <c:pt idx="6">
                  <c:v>32.051282051282051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66.21621621621621</c:v>
                </c:pt>
                <c:pt idx="2">
                  <c:v>79.729729729729726</c:v>
                </c:pt>
                <c:pt idx="3">
                  <c:v>74.324324324324323</c:v>
                </c:pt>
                <c:pt idx="4">
                  <c:v>60.810810810810814</c:v>
                </c:pt>
                <c:pt idx="5">
                  <c:v>58.108108108108105</c:v>
                </c:pt>
                <c:pt idx="6">
                  <c:v>40.54054054054054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84.523809523809518</c:v>
                </c:pt>
                <c:pt idx="2">
                  <c:v>73.80952380952381</c:v>
                </c:pt>
                <c:pt idx="3">
                  <c:v>94.047619047619051</c:v>
                </c:pt>
                <c:pt idx="4">
                  <c:v>73.80952380952381</c:v>
                </c:pt>
                <c:pt idx="5">
                  <c:v>57.142857142857139</c:v>
                </c:pt>
                <c:pt idx="6">
                  <c:v>64.285714285714292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129.16666666666669</c:v>
                </c:pt>
                <c:pt idx="2">
                  <c:v>108.33333333333333</c:v>
                </c:pt>
                <c:pt idx="3">
                  <c:v>95.833333333333343</c:v>
                </c:pt>
                <c:pt idx="4">
                  <c:v>83.333333333333343</c:v>
                </c:pt>
                <c:pt idx="5">
                  <c:v>66.666666666666657</c:v>
                </c:pt>
                <c:pt idx="6">
                  <c:v>62.5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117.1875</c:v>
                </c:pt>
                <c:pt idx="2">
                  <c:v>104.6875</c:v>
                </c:pt>
                <c:pt idx="3">
                  <c:v>104.6875</c:v>
                </c:pt>
                <c:pt idx="4">
                  <c:v>96.875</c:v>
                </c:pt>
                <c:pt idx="5">
                  <c:v>85.9375</c:v>
                </c:pt>
                <c:pt idx="6">
                  <c:v>81.25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104.86111111111111</c:v>
                </c:pt>
                <c:pt idx="2">
                  <c:v>74.305555555555557</c:v>
                </c:pt>
                <c:pt idx="3">
                  <c:v>92.361111111111114</c:v>
                </c:pt>
                <c:pt idx="4">
                  <c:v>69.444444444444443</c:v>
                </c:pt>
                <c:pt idx="5">
                  <c:v>44.444444444444443</c:v>
                </c:pt>
                <c:pt idx="6">
                  <c:v>60.416666666666664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87.837837837837839</c:v>
                </c:pt>
                <c:pt idx="2">
                  <c:v>78.378378378378372</c:v>
                </c:pt>
                <c:pt idx="3">
                  <c:v>67.567567567567565</c:v>
                </c:pt>
                <c:pt idx="4">
                  <c:v>67.567567567567565</c:v>
                </c:pt>
                <c:pt idx="5">
                  <c:v>54.054054054054056</c:v>
                </c:pt>
                <c:pt idx="6">
                  <c:v>56.756756756756758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87.2</c:v>
                </c:pt>
                <c:pt idx="2">
                  <c:v>77.600000000000009</c:v>
                </c:pt>
                <c:pt idx="3">
                  <c:v>70.399999999999991</c:v>
                </c:pt>
                <c:pt idx="4">
                  <c:v>65.600000000000009</c:v>
                </c:pt>
                <c:pt idx="5">
                  <c:v>50.4</c:v>
                </c:pt>
                <c:pt idx="6">
                  <c:v>51.2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56.521739130434781</c:v>
                </c:pt>
                <c:pt idx="2">
                  <c:v>49.275362318840585</c:v>
                </c:pt>
                <c:pt idx="3">
                  <c:v>44.927536231884055</c:v>
                </c:pt>
                <c:pt idx="4">
                  <c:v>40.579710144927539</c:v>
                </c:pt>
                <c:pt idx="5">
                  <c:v>40.579710144927539</c:v>
                </c:pt>
                <c:pt idx="6">
                  <c:v>36.231884057971016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82.857142857142861</c:v>
                </c:pt>
                <c:pt idx="2">
                  <c:v>66.19047619047619</c:v>
                </c:pt>
                <c:pt idx="3">
                  <c:v>67.61904761904762</c:v>
                </c:pt>
                <c:pt idx="4">
                  <c:v>77.61904761904762</c:v>
                </c:pt>
                <c:pt idx="5">
                  <c:v>49.523809523809526</c:v>
                </c:pt>
                <c:pt idx="6">
                  <c:v>46.19047619047619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112.43243243243244</c:v>
                </c:pt>
                <c:pt idx="2">
                  <c:v>96.216216216216225</c:v>
                </c:pt>
                <c:pt idx="3">
                  <c:v>87.027027027027032</c:v>
                </c:pt>
                <c:pt idx="4">
                  <c:v>74.054054054054049</c:v>
                </c:pt>
                <c:pt idx="5">
                  <c:v>64.86486486486487</c:v>
                </c:pt>
                <c:pt idx="6">
                  <c:v>58.918918918918919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66.309012875536482</c:v>
                </c:pt>
                <c:pt idx="2">
                  <c:v>58.369098712446352</c:v>
                </c:pt>
                <c:pt idx="3">
                  <c:v>53.648068669527895</c:v>
                </c:pt>
                <c:pt idx="4">
                  <c:v>41.201716738197426</c:v>
                </c:pt>
                <c:pt idx="5">
                  <c:v>33.047210300429185</c:v>
                </c:pt>
                <c:pt idx="6">
                  <c:v>34.334763948497852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181.96721311475409</c:v>
                </c:pt>
                <c:pt idx="2">
                  <c:v>163.9344262295082</c:v>
                </c:pt>
                <c:pt idx="3">
                  <c:v>139.34426229508196</c:v>
                </c:pt>
                <c:pt idx="4">
                  <c:v>131.14754098360655</c:v>
                </c:pt>
                <c:pt idx="5">
                  <c:v>98.360655737704917</c:v>
                </c:pt>
                <c:pt idx="6">
                  <c:v>80.327868852459019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90.598290598290603</c:v>
                </c:pt>
                <c:pt idx="2">
                  <c:v>84.615384615384613</c:v>
                </c:pt>
                <c:pt idx="3">
                  <c:v>82.051282051282044</c:v>
                </c:pt>
                <c:pt idx="4">
                  <c:v>80.341880341880341</c:v>
                </c:pt>
                <c:pt idx="5">
                  <c:v>71.794871794871796</c:v>
                </c:pt>
                <c:pt idx="6">
                  <c:v>64.102564102564102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11.521004904856639</c:v>
                  </c:pt>
                  <c:pt idx="2">
                    <c:v>10.70834828613734</c:v>
                  </c:pt>
                  <c:pt idx="3">
                    <c:v>8.7997165075984167</c:v>
                  </c:pt>
                  <c:pt idx="4">
                    <c:v>8.6450268457424659</c:v>
                  </c:pt>
                  <c:pt idx="5">
                    <c:v>6.7081543954727216</c:v>
                  </c:pt>
                  <c:pt idx="6">
                    <c:v>6.2725867022584003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11.521004904856639</c:v>
                  </c:pt>
                  <c:pt idx="2">
                    <c:v>10.70834828613734</c:v>
                  </c:pt>
                  <c:pt idx="3">
                    <c:v>8.7997165075984167</c:v>
                  </c:pt>
                  <c:pt idx="4">
                    <c:v>8.6450268457424659</c:v>
                  </c:pt>
                  <c:pt idx="5">
                    <c:v>6.7081543954727216</c:v>
                  </c:pt>
                  <c:pt idx="6">
                    <c:v>6.2725867022584003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97.315785624647233</c:v>
                </c:pt>
                <c:pt idx="2">
                  <c:v>84.334785102316005</c:v>
                </c:pt>
                <c:pt idx="3">
                  <c:v>81.427221829223313</c:v>
                </c:pt>
                <c:pt idx="4">
                  <c:v>72.570261335680073</c:v>
                </c:pt>
                <c:pt idx="5">
                  <c:v>60.338079559037979</c:v>
                </c:pt>
                <c:pt idx="6">
                  <c:v>55.387329281144588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89.5</c:v>
                </c:pt>
                <c:pt idx="1">
                  <c:v>89.5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89.5</c:v>
                </c:pt>
                <c:pt idx="7">
                  <c:v>89.5</c:v>
                </c:pt>
                <c:pt idx="8">
                  <c:v>89.5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74.599999999999994</c:v>
                </c:pt>
                <c:pt idx="1">
                  <c:v>74.599999999999994</c:v>
                </c:pt>
                <c:pt idx="2">
                  <c:v>74.599999999999994</c:v>
                </c:pt>
                <c:pt idx="3">
                  <c:v>74.599999999999994</c:v>
                </c:pt>
                <c:pt idx="4">
                  <c:v>74.599999999999994</c:v>
                </c:pt>
                <c:pt idx="5">
                  <c:v>74.599999999999994</c:v>
                </c:pt>
                <c:pt idx="6">
                  <c:v>74.599999999999994</c:v>
                </c:pt>
                <c:pt idx="7">
                  <c:v>74.599999999999994</c:v>
                </c:pt>
                <c:pt idx="8">
                  <c:v>74.599999999999994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125.4</c:v>
                </c:pt>
                <c:pt idx="1">
                  <c:v>125.4</c:v>
                </c:pt>
                <c:pt idx="2">
                  <c:v>125.4</c:v>
                </c:pt>
                <c:pt idx="3">
                  <c:v>125.4</c:v>
                </c:pt>
                <c:pt idx="4">
                  <c:v>125.4</c:v>
                </c:pt>
                <c:pt idx="5">
                  <c:v>125.4</c:v>
                </c:pt>
                <c:pt idx="6">
                  <c:v>125.4</c:v>
                </c:pt>
                <c:pt idx="7">
                  <c:v>125.4</c:v>
                </c:pt>
                <c:pt idx="8">
                  <c:v>125.4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17.399999999999999" x14ac:dyDescent="0.3">
      <c r="A1" s="98" t="s">
        <v>103</v>
      </c>
    </row>
    <row r="4" spans="1:9" ht="57" customHeight="1" x14ac:dyDescent="0.75">
      <c r="C4" s="101" t="s">
        <v>44</v>
      </c>
      <c r="D4" s="101"/>
      <c r="E4" s="101"/>
      <c r="F4" s="101"/>
      <c r="G4" s="101"/>
      <c r="H4" s="101"/>
      <c r="I4" s="101"/>
    </row>
    <row r="6" spans="1:9" ht="34.799999999999997" x14ac:dyDescent="0.55000000000000004">
      <c r="C6" s="56" t="s">
        <v>45</v>
      </c>
      <c r="D6" s="56" t="s">
        <v>52</v>
      </c>
    </row>
    <row r="9" spans="1:9" ht="25.5" customHeight="1" x14ac:dyDescent="0.35">
      <c r="C9" s="57" t="s">
        <v>46</v>
      </c>
      <c r="D9" s="58" t="s">
        <v>86</v>
      </c>
      <c r="E9" s="59"/>
      <c r="F9" s="59"/>
      <c r="G9" s="59"/>
      <c r="H9" s="59"/>
      <c r="I9" s="60"/>
    </row>
    <row r="10" spans="1:9" ht="26.25" customHeight="1" x14ac:dyDescent="0.35">
      <c r="C10" s="57" t="s">
        <v>47</v>
      </c>
      <c r="D10" s="102" t="s">
        <v>87</v>
      </c>
      <c r="E10" s="103"/>
      <c r="F10" s="103"/>
      <c r="G10" s="103"/>
      <c r="H10" s="103"/>
      <c r="I10" s="104"/>
    </row>
    <row r="11" spans="1:9" ht="20.399999999999999" x14ac:dyDescent="0.35">
      <c r="C11" s="57" t="s">
        <v>48</v>
      </c>
      <c r="D11" s="105" t="s">
        <v>88</v>
      </c>
      <c r="E11" s="106"/>
      <c r="F11" s="106"/>
      <c r="G11" s="106"/>
      <c r="H11" s="106"/>
      <c r="I11" s="107"/>
    </row>
    <row r="12" spans="1:9" x14ac:dyDescent="0.25">
      <c r="C12" s="61" t="s">
        <v>49</v>
      </c>
      <c r="D12" s="108"/>
      <c r="E12" s="109"/>
      <c r="F12" s="109"/>
      <c r="G12" s="109"/>
      <c r="H12" s="109"/>
      <c r="I12" s="110"/>
    </row>
    <row r="13" spans="1:9" ht="25.5" customHeight="1" x14ac:dyDescent="0.35">
      <c r="C13" s="57" t="s">
        <v>50</v>
      </c>
      <c r="D13" s="111" t="s">
        <v>89</v>
      </c>
      <c r="E13" s="103"/>
      <c r="F13" s="103"/>
      <c r="G13" s="103"/>
      <c r="H13" s="103"/>
      <c r="I13" s="104"/>
    </row>
    <row r="14" spans="1:9" ht="24.75" customHeight="1" x14ac:dyDescent="0.35">
      <c r="C14" s="57" t="s">
        <v>51</v>
      </c>
      <c r="D14" s="111" t="s">
        <v>90</v>
      </c>
      <c r="E14" s="103"/>
      <c r="F14" s="103"/>
      <c r="G14" s="103"/>
      <c r="H14" s="103"/>
      <c r="I14" s="104"/>
    </row>
  </sheetData>
  <mergeCells count="5">
    <mergeCell ref="C4:I4"/>
    <mergeCell ref="D10:I10"/>
    <mergeCell ref="D11:I12"/>
    <mergeCell ref="D13:I13"/>
    <mergeCell ref="D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8" width="13.6640625" style="63" bestFit="1" customWidth="1"/>
    <col min="9" max="16384" width="11.44140625" style="63"/>
  </cols>
  <sheetData>
    <row r="1" spans="1:7" ht="24" customHeight="1" x14ac:dyDescent="0.25">
      <c r="A1" s="99" t="s">
        <v>103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1" x14ac:dyDescent="0.4">
      <c r="A3" s="96" t="s">
        <v>91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83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8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8" ht="15" x14ac:dyDescent="0.25">
      <c r="A18" s="65"/>
      <c r="B18" s="65"/>
      <c r="C18" s="65"/>
      <c r="D18" s="65"/>
      <c r="E18" s="65"/>
      <c r="F18" s="65"/>
      <c r="G18" s="65"/>
    </row>
    <row r="19" spans="1:8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8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8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8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8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8" ht="15" x14ac:dyDescent="0.25">
      <c r="A24" s="65"/>
      <c r="B24" s="65"/>
      <c r="C24" s="65"/>
      <c r="D24" s="65"/>
      <c r="E24" s="65"/>
      <c r="F24" s="65"/>
      <c r="G24" s="65"/>
    </row>
    <row r="25" spans="1:8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8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  <c r="H26" s="68" t="s">
        <v>98</v>
      </c>
    </row>
    <row r="27" spans="1:8" ht="15" x14ac:dyDescent="0.25">
      <c r="A27" s="68" t="s">
        <v>62</v>
      </c>
      <c r="B27" s="66"/>
      <c r="C27" s="66"/>
      <c r="D27" s="66"/>
      <c r="E27" s="66"/>
      <c r="F27" s="66"/>
      <c r="G27" s="66"/>
      <c r="H27" s="66"/>
    </row>
    <row r="28" spans="1:8" ht="15" x14ac:dyDescent="0.25">
      <c r="A28" s="68" t="s">
        <v>63</v>
      </c>
      <c r="B28" s="66"/>
      <c r="C28" s="66"/>
      <c r="D28" s="66"/>
      <c r="E28" s="66"/>
      <c r="F28" s="66"/>
      <c r="G28" s="66"/>
      <c r="H28" s="66"/>
    </row>
    <row r="29" spans="1:8" ht="15" x14ac:dyDescent="0.25">
      <c r="A29" s="68" t="s">
        <v>64</v>
      </c>
      <c r="B29" s="66"/>
      <c r="C29" s="66" t="s">
        <v>92</v>
      </c>
      <c r="D29" s="66" t="s">
        <v>93</v>
      </c>
      <c r="E29" s="66" t="s">
        <v>94</v>
      </c>
      <c r="F29" s="66" t="s">
        <v>95</v>
      </c>
      <c r="G29" s="66" t="s">
        <v>96</v>
      </c>
      <c r="H29" s="66" t="s">
        <v>97</v>
      </c>
    </row>
    <row r="30" spans="1:8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8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8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2" t="s">
        <v>77</v>
      </c>
      <c r="B44" s="112"/>
      <c r="C44" s="112"/>
      <c r="D44" s="112"/>
      <c r="E44" s="112"/>
      <c r="F44" s="112"/>
      <c r="G44" s="11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56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27" customHeight="1" x14ac:dyDescent="0.25">
      <c r="A1" s="100" t="s">
        <v>103</v>
      </c>
      <c r="K1"/>
    </row>
    <row r="2" spans="1:18" ht="22.8" x14ac:dyDescent="0.4">
      <c r="A2" s="12" t="s">
        <v>12</v>
      </c>
      <c r="B2" s="13"/>
      <c r="C2" s="118" t="s">
        <v>84</v>
      </c>
      <c r="D2" s="119"/>
      <c r="E2" s="119"/>
      <c r="F2" s="119"/>
      <c r="G2" s="119"/>
      <c r="H2" s="119"/>
      <c r="I2" s="119"/>
      <c r="J2" s="119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10.5</v>
      </c>
      <c r="C4" s="16" t="s">
        <v>24</v>
      </c>
      <c r="D4" s="15"/>
      <c r="E4" s="6">
        <v>25.4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85</v>
      </c>
      <c r="B7" s="4">
        <v>0</v>
      </c>
      <c r="C7" s="2">
        <v>1</v>
      </c>
      <c r="D7" s="2">
        <v>2</v>
      </c>
      <c r="E7" s="2">
        <v>3</v>
      </c>
      <c r="F7" s="2">
        <v>4</v>
      </c>
      <c r="G7" s="2">
        <v>7</v>
      </c>
      <c r="H7" s="3">
        <v>8</v>
      </c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0" t="s">
        <v>20</v>
      </c>
      <c r="C8" s="121"/>
      <c r="D8" s="121"/>
      <c r="E8" s="121"/>
      <c r="F8" s="121"/>
      <c r="G8" s="121"/>
      <c r="H8" s="121"/>
      <c r="I8" s="122"/>
      <c r="J8" s="123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117</v>
      </c>
      <c r="C9" s="95">
        <v>99</v>
      </c>
      <c r="D9" s="95">
        <v>95</v>
      </c>
      <c r="E9" s="95">
        <v>79</v>
      </c>
      <c r="F9" s="95">
        <v>73</v>
      </c>
      <c r="G9" s="95">
        <v>58</v>
      </c>
      <c r="H9" s="95">
        <v>56</v>
      </c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58</v>
      </c>
      <c r="C10" s="95">
        <v>54</v>
      </c>
      <c r="D10" s="95">
        <v>32</v>
      </c>
      <c r="E10" s="95">
        <v>36</v>
      </c>
      <c r="F10" s="95">
        <v>35</v>
      </c>
      <c r="G10" s="95">
        <v>29</v>
      </c>
      <c r="H10" s="95">
        <v>26</v>
      </c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109</v>
      </c>
      <c r="C11" s="95">
        <v>117</v>
      </c>
      <c r="D11" s="95">
        <v>111</v>
      </c>
      <c r="E11" s="95">
        <v>103</v>
      </c>
      <c r="F11" s="95">
        <v>102</v>
      </c>
      <c r="G11" s="95">
        <v>84</v>
      </c>
      <c r="H11" s="95">
        <v>87</v>
      </c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56</v>
      </c>
      <c r="C12" s="95">
        <v>59</v>
      </c>
      <c r="D12" s="95">
        <v>54</v>
      </c>
      <c r="E12" s="95">
        <v>48</v>
      </c>
      <c r="F12" s="95">
        <v>42</v>
      </c>
      <c r="G12" s="95">
        <v>38</v>
      </c>
      <c r="H12" s="95">
        <v>31</v>
      </c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78</v>
      </c>
      <c r="C13" s="95">
        <v>73</v>
      </c>
      <c r="D13" s="95">
        <v>53</v>
      </c>
      <c r="E13" s="95">
        <v>64</v>
      </c>
      <c r="F13" s="95">
        <v>41</v>
      </c>
      <c r="G13" s="95">
        <v>52</v>
      </c>
      <c r="H13" s="95">
        <v>25</v>
      </c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74</v>
      </c>
      <c r="C14" s="95">
        <v>49</v>
      </c>
      <c r="D14" s="95">
        <v>59</v>
      </c>
      <c r="E14" s="95">
        <v>55</v>
      </c>
      <c r="F14" s="95">
        <v>45</v>
      </c>
      <c r="G14" s="95">
        <v>43</v>
      </c>
      <c r="H14" s="95">
        <v>30</v>
      </c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84</v>
      </c>
      <c r="C15" s="95">
        <v>71</v>
      </c>
      <c r="D15" s="95">
        <v>62</v>
      </c>
      <c r="E15" s="95">
        <v>79</v>
      </c>
      <c r="F15" s="95">
        <v>62</v>
      </c>
      <c r="G15" s="95">
        <v>48</v>
      </c>
      <c r="H15" s="95">
        <v>54</v>
      </c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24</v>
      </c>
      <c r="C16" s="95">
        <v>31</v>
      </c>
      <c r="D16" s="95">
        <v>26</v>
      </c>
      <c r="E16" s="95">
        <v>23</v>
      </c>
      <c r="F16" s="95">
        <v>20</v>
      </c>
      <c r="G16" s="95">
        <v>16</v>
      </c>
      <c r="H16" s="95">
        <v>15</v>
      </c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64</v>
      </c>
      <c r="C17" s="95">
        <v>75</v>
      </c>
      <c r="D17" s="95">
        <v>67</v>
      </c>
      <c r="E17" s="95">
        <v>67</v>
      </c>
      <c r="F17" s="95">
        <v>62</v>
      </c>
      <c r="G17" s="95">
        <v>55</v>
      </c>
      <c r="H17" s="95">
        <v>52</v>
      </c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144</v>
      </c>
      <c r="C18" s="95">
        <v>151</v>
      </c>
      <c r="D18" s="95">
        <v>107</v>
      </c>
      <c r="E18" s="95">
        <v>133</v>
      </c>
      <c r="F18" s="95">
        <v>100</v>
      </c>
      <c r="G18" s="95">
        <v>64</v>
      </c>
      <c r="H18" s="95">
        <v>87</v>
      </c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74</v>
      </c>
      <c r="C19" s="95">
        <v>65</v>
      </c>
      <c r="D19" s="95">
        <v>58</v>
      </c>
      <c r="E19" s="95">
        <v>50</v>
      </c>
      <c r="F19" s="95">
        <v>50</v>
      </c>
      <c r="G19" s="95">
        <v>40</v>
      </c>
      <c r="H19" s="95">
        <v>42</v>
      </c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125</v>
      </c>
      <c r="C20" s="95">
        <v>109</v>
      </c>
      <c r="D20" s="95">
        <v>97</v>
      </c>
      <c r="E20" s="95">
        <v>88</v>
      </c>
      <c r="F20" s="95">
        <v>82</v>
      </c>
      <c r="G20" s="95">
        <v>63</v>
      </c>
      <c r="H20" s="95">
        <v>64</v>
      </c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69</v>
      </c>
      <c r="C21" s="95">
        <v>39</v>
      </c>
      <c r="D21" s="95">
        <v>34</v>
      </c>
      <c r="E21" s="95">
        <v>31</v>
      </c>
      <c r="F21" s="95">
        <v>28</v>
      </c>
      <c r="G21" s="95">
        <v>28</v>
      </c>
      <c r="H21" s="95">
        <v>25</v>
      </c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210</v>
      </c>
      <c r="C22" s="95">
        <v>174</v>
      </c>
      <c r="D22" s="95">
        <v>139</v>
      </c>
      <c r="E22" s="95">
        <v>142</v>
      </c>
      <c r="F22" s="95">
        <v>163</v>
      </c>
      <c r="G22" s="95">
        <v>104</v>
      </c>
      <c r="H22" s="95">
        <v>97</v>
      </c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185</v>
      </c>
      <c r="C23" s="95">
        <v>208</v>
      </c>
      <c r="D23" s="95">
        <v>178</v>
      </c>
      <c r="E23" s="95">
        <v>161</v>
      </c>
      <c r="F23" s="95">
        <v>137</v>
      </c>
      <c r="G23" s="95">
        <v>120</v>
      </c>
      <c r="H23" s="95">
        <v>109</v>
      </c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3.8" x14ac:dyDescent="0.3">
      <c r="A24" s="25">
        <v>16</v>
      </c>
      <c r="B24" s="95">
        <v>466</v>
      </c>
      <c r="C24" s="95">
        <v>309</v>
      </c>
      <c r="D24" s="95">
        <v>272</v>
      </c>
      <c r="E24" s="95">
        <v>250</v>
      </c>
      <c r="F24" s="95">
        <v>192</v>
      </c>
      <c r="G24" s="95">
        <v>154</v>
      </c>
      <c r="H24" s="95">
        <v>160</v>
      </c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3.8" x14ac:dyDescent="0.3">
      <c r="A25" s="25">
        <v>17</v>
      </c>
      <c r="B25" s="95">
        <v>61</v>
      </c>
      <c r="C25" s="95">
        <v>111</v>
      </c>
      <c r="D25" s="95">
        <v>100</v>
      </c>
      <c r="E25" s="95">
        <v>85</v>
      </c>
      <c r="F25" s="95">
        <v>80</v>
      </c>
      <c r="G25" s="95">
        <v>60</v>
      </c>
      <c r="H25" s="95">
        <v>49</v>
      </c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3.8" x14ac:dyDescent="0.3">
      <c r="A26" s="25">
        <v>18</v>
      </c>
      <c r="B26" s="95">
        <v>117</v>
      </c>
      <c r="C26" s="95">
        <v>106</v>
      </c>
      <c r="D26" s="95">
        <v>99</v>
      </c>
      <c r="E26" s="95">
        <v>96</v>
      </c>
      <c r="F26" s="95">
        <v>94</v>
      </c>
      <c r="G26" s="95">
        <v>84</v>
      </c>
      <c r="H26" s="95">
        <v>75</v>
      </c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3" t="s">
        <v>29</v>
      </c>
      <c r="L41" s="114"/>
      <c r="M41" s="114"/>
      <c r="N41" s="114"/>
      <c r="O41" s="114"/>
      <c r="P41" s="114"/>
      <c r="Q41" s="114"/>
      <c r="R41" s="114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4" t="s">
        <v>25</v>
      </c>
      <c r="C62" s="125"/>
      <c r="D62" s="125"/>
      <c r="E62" s="125"/>
      <c r="F62" s="125"/>
      <c r="G62" s="125"/>
      <c r="H62" s="125"/>
      <c r="I62" s="125"/>
      <c r="J62" s="125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3" si="1">IF((B9&lt;&gt;0)*ISNUMBER(C9),100*(C9/B9),"")</f>
        <v>84.615384615384613</v>
      </c>
      <c r="D65" s="22">
        <f t="shared" ref="D65:D74" si="2">IF((B9&lt;&gt;0)*ISNUMBER(D9),100*(D9/B9),"")</f>
        <v>81.196581196581192</v>
      </c>
      <c r="E65" s="22">
        <f t="shared" ref="E65:E74" si="3">IF((B9&lt;&gt;0)*ISNUMBER(E9),100*(E9/B9),"")</f>
        <v>67.521367521367523</v>
      </c>
      <c r="F65" s="22">
        <f t="shared" ref="F65:F74" si="4">IF((B9&lt;&gt;0)*ISNUMBER(F9),100*(F9/B9),"")</f>
        <v>62.393162393162392</v>
      </c>
      <c r="G65" s="22">
        <f t="shared" ref="G65:G74" si="5">IF((B9&lt;&gt;0)*ISNUMBER(G9),100*(G9/B9),"")</f>
        <v>49.572649572649574</v>
      </c>
      <c r="H65" s="22">
        <f t="shared" ref="H65:H74" si="6">IF((B9&lt;&gt;0)*ISNUMBER(H9),100*(H9/B9),"")</f>
        <v>47.863247863247864</v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93.103448275862064</v>
      </c>
      <c r="D66" s="22">
        <f t="shared" si="2"/>
        <v>55.172413793103445</v>
      </c>
      <c r="E66" s="22">
        <f t="shared" si="3"/>
        <v>62.068965517241381</v>
      </c>
      <c r="F66" s="22">
        <f t="shared" si="4"/>
        <v>60.344827586206897</v>
      </c>
      <c r="G66" s="22">
        <f t="shared" si="5"/>
        <v>50</v>
      </c>
      <c r="H66" s="22">
        <f t="shared" si="6"/>
        <v>44.827586206896555</v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107.33944954128441</v>
      </c>
      <c r="D67" s="22">
        <f t="shared" si="2"/>
        <v>101.83486238532109</v>
      </c>
      <c r="E67" s="22">
        <f t="shared" si="3"/>
        <v>94.495412844036693</v>
      </c>
      <c r="F67" s="22">
        <f t="shared" si="4"/>
        <v>93.577981651376149</v>
      </c>
      <c r="G67" s="22">
        <f t="shared" si="5"/>
        <v>77.064220183486242</v>
      </c>
      <c r="H67" s="22">
        <f t="shared" si="6"/>
        <v>79.816513761467888</v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105.35714285714286</v>
      </c>
      <c r="D68" s="22">
        <f t="shared" si="2"/>
        <v>96.428571428571431</v>
      </c>
      <c r="E68" s="22">
        <f t="shared" si="3"/>
        <v>85.714285714285708</v>
      </c>
      <c r="F68" s="22">
        <f t="shared" si="4"/>
        <v>75</v>
      </c>
      <c r="G68" s="22">
        <f t="shared" si="5"/>
        <v>67.857142857142861</v>
      </c>
      <c r="H68" s="22">
        <f t="shared" si="6"/>
        <v>55.357142857142861</v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93.589743589743591</v>
      </c>
      <c r="D69" s="22">
        <f t="shared" si="2"/>
        <v>67.948717948717956</v>
      </c>
      <c r="E69" s="22">
        <f t="shared" si="3"/>
        <v>82.051282051282044</v>
      </c>
      <c r="F69" s="22">
        <f t="shared" si="4"/>
        <v>52.564102564102569</v>
      </c>
      <c r="G69" s="22">
        <f t="shared" si="5"/>
        <v>66.666666666666657</v>
      </c>
      <c r="H69" s="22">
        <f t="shared" si="6"/>
        <v>32.051282051282051</v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66.21621621621621</v>
      </c>
      <c r="D70" s="22">
        <f t="shared" si="2"/>
        <v>79.729729729729726</v>
      </c>
      <c r="E70" s="22">
        <f t="shared" si="3"/>
        <v>74.324324324324323</v>
      </c>
      <c r="F70" s="22">
        <f t="shared" si="4"/>
        <v>60.810810810810814</v>
      </c>
      <c r="G70" s="22">
        <f t="shared" si="5"/>
        <v>58.108108108108105</v>
      </c>
      <c r="H70" s="22">
        <f t="shared" si="6"/>
        <v>40.54054054054054</v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84.523809523809518</v>
      </c>
      <c r="D71" s="22">
        <f t="shared" si="2"/>
        <v>73.80952380952381</v>
      </c>
      <c r="E71" s="22">
        <f t="shared" si="3"/>
        <v>94.047619047619051</v>
      </c>
      <c r="F71" s="22">
        <f t="shared" si="4"/>
        <v>73.80952380952381</v>
      </c>
      <c r="G71" s="22">
        <f t="shared" si="5"/>
        <v>57.142857142857139</v>
      </c>
      <c r="H71" s="22">
        <f t="shared" si="6"/>
        <v>64.285714285714292</v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129.16666666666669</v>
      </c>
      <c r="D72" s="22">
        <f t="shared" si="2"/>
        <v>108.33333333333333</v>
      </c>
      <c r="E72" s="22">
        <f t="shared" si="3"/>
        <v>95.833333333333343</v>
      </c>
      <c r="F72" s="22">
        <f t="shared" si="4"/>
        <v>83.333333333333343</v>
      </c>
      <c r="G72" s="22">
        <f t="shared" si="5"/>
        <v>66.666666666666657</v>
      </c>
      <c r="H72" s="22">
        <f t="shared" si="6"/>
        <v>62.5</v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117.1875</v>
      </c>
      <c r="D73" s="22">
        <f t="shared" si="2"/>
        <v>104.6875</v>
      </c>
      <c r="E73" s="22">
        <f t="shared" si="3"/>
        <v>104.6875</v>
      </c>
      <c r="F73" s="22">
        <f t="shared" si="4"/>
        <v>96.875</v>
      </c>
      <c r="G73" s="22">
        <f t="shared" si="5"/>
        <v>85.9375</v>
      </c>
      <c r="H73" s="22">
        <f t="shared" si="6"/>
        <v>81.25</v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>IF((B18&lt;&gt;0)*ISNUMBER(C18),100*(C18/B18),"")</f>
        <v>104.86111111111111</v>
      </c>
      <c r="D74" s="22">
        <f t="shared" si="2"/>
        <v>74.305555555555557</v>
      </c>
      <c r="E74" s="22">
        <f t="shared" si="3"/>
        <v>92.361111111111114</v>
      </c>
      <c r="F74" s="22">
        <f t="shared" si="4"/>
        <v>69.444444444444443</v>
      </c>
      <c r="G74" s="22">
        <f t="shared" si="5"/>
        <v>44.444444444444443</v>
      </c>
      <c r="H74" s="22">
        <f t="shared" si="6"/>
        <v>60.416666666666664</v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87.837837837837839</v>
      </c>
      <c r="D75" s="22">
        <f t="shared" ref="D75:D104" si="11">IF((B19&lt;&gt;0)*ISNUMBER(D19),100*(D19/B19),"")</f>
        <v>78.378378378378372</v>
      </c>
      <c r="E75" s="22">
        <f t="shared" ref="E75:E104" si="12">IF((B19&lt;&gt;0)*ISNUMBER(E19),100*(E19/B19),"")</f>
        <v>67.567567567567565</v>
      </c>
      <c r="F75" s="22">
        <f t="shared" ref="F75:F104" si="13">IF((B19&lt;&gt;0)*ISNUMBER(F19),100*(F19/B19),"")</f>
        <v>67.567567567567565</v>
      </c>
      <c r="G75" s="22">
        <f t="shared" ref="G75:G104" si="14">IF((B19&lt;&gt;0)*ISNUMBER(G19),100*(G19/B19),"")</f>
        <v>54.054054054054056</v>
      </c>
      <c r="H75" s="22">
        <f t="shared" ref="H75:H104" si="15">IF((B19&lt;&gt;0)*ISNUMBER(H19),100*(H19/B19),"")</f>
        <v>56.756756756756758</v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87.2</v>
      </c>
      <c r="D76" s="22">
        <f t="shared" si="11"/>
        <v>77.600000000000009</v>
      </c>
      <c r="E76" s="22">
        <f t="shared" si="12"/>
        <v>70.399999999999991</v>
      </c>
      <c r="F76" s="22">
        <f t="shared" si="13"/>
        <v>65.600000000000009</v>
      </c>
      <c r="G76" s="22">
        <f t="shared" si="14"/>
        <v>50.4</v>
      </c>
      <c r="H76" s="22">
        <f t="shared" si="15"/>
        <v>51.2</v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56.521739130434781</v>
      </c>
      <c r="D77" s="22">
        <f t="shared" si="11"/>
        <v>49.275362318840585</v>
      </c>
      <c r="E77" s="22">
        <f t="shared" si="12"/>
        <v>44.927536231884055</v>
      </c>
      <c r="F77" s="22">
        <f t="shared" si="13"/>
        <v>40.579710144927539</v>
      </c>
      <c r="G77" s="22">
        <f t="shared" si="14"/>
        <v>40.579710144927539</v>
      </c>
      <c r="H77" s="22">
        <f t="shared" si="15"/>
        <v>36.231884057971016</v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82.857142857142861</v>
      </c>
      <c r="D78" s="22">
        <f t="shared" si="11"/>
        <v>66.19047619047619</v>
      </c>
      <c r="E78" s="22">
        <f t="shared" si="12"/>
        <v>67.61904761904762</v>
      </c>
      <c r="F78" s="22">
        <f t="shared" si="13"/>
        <v>77.61904761904762</v>
      </c>
      <c r="G78" s="22">
        <f t="shared" si="14"/>
        <v>49.523809523809526</v>
      </c>
      <c r="H78" s="22">
        <f t="shared" si="15"/>
        <v>46.19047619047619</v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112.43243243243244</v>
      </c>
      <c r="D79" s="22">
        <f t="shared" si="11"/>
        <v>96.216216216216225</v>
      </c>
      <c r="E79" s="22">
        <f t="shared" si="12"/>
        <v>87.027027027027032</v>
      </c>
      <c r="F79" s="22">
        <f t="shared" si="13"/>
        <v>74.054054054054049</v>
      </c>
      <c r="G79" s="22">
        <f t="shared" si="14"/>
        <v>64.86486486486487</v>
      </c>
      <c r="H79" s="22">
        <f t="shared" si="15"/>
        <v>58.918918918918919</v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66.309012875536482</v>
      </c>
      <c r="D80" s="22">
        <f t="shared" si="11"/>
        <v>58.369098712446352</v>
      </c>
      <c r="E80" s="22">
        <f t="shared" si="12"/>
        <v>53.648068669527895</v>
      </c>
      <c r="F80" s="22">
        <f t="shared" si="13"/>
        <v>41.201716738197426</v>
      </c>
      <c r="G80" s="22">
        <f t="shared" si="14"/>
        <v>33.047210300429185</v>
      </c>
      <c r="H80" s="22">
        <f t="shared" si="15"/>
        <v>34.334763948497852</v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181.96721311475409</v>
      </c>
      <c r="D81" s="22">
        <f t="shared" si="11"/>
        <v>163.9344262295082</v>
      </c>
      <c r="E81" s="22">
        <f t="shared" si="12"/>
        <v>139.34426229508196</v>
      </c>
      <c r="F81" s="22">
        <f t="shared" si="13"/>
        <v>131.14754098360655</v>
      </c>
      <c r="G81" s="22">
        <f t="shared" si="14"/>
        <v>98.360655737704917</v>
      </c>
      <c r="H81" s="22">
        <f t="shared" si="15"/>
        <v>80.327868852459019</v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90.598290598290603</v>
      </c>
      <c r="D82" s="22">
        <f t="shared" si="11"/>
        <v>84.615384615384613</v>
      </c>
      <c r="E82" s="22">
        <f t="shared" si="12"/>
        <v>82.051282051282044</v>
      </c>
      <c r="F82" s="22">
        <f t="shared" si="13"/>
        <v>80.341880341880341</v>
      </c>
      <c r="G82" s="22">
        <f t="shared" si="14"/>
        <v>71.794871794871796</v>
      </c>
      <c r="H82" s="22">
        <f t="shared" si="15"/>
        <v>64.102564102564102</v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5" t="s">
        <v>28</v>
      </c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7"/>
      <c r="L107" s="116"/>
      <c r="M107" s="116"/>
      <c r="N107" s="116"/>
      <c r="O107" s="116"/>
      <c r="P107" s="116"/>
      <c r="Q107" s="116"/>
      <c r="R107" s="116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97.315785624647233</v>
      </c>
      <c r="D115" s="22">
        <f t="shared" si="27"/>
        <v>84.334785102316005</v>
      </c>
      <c r="E115" s="22">
        <f t="shared" si="27"/>
        <v>81.427221829223313</v>
      </c>
      <c r="F115" s="22">
        <f t="shared" si="27"/>
        <v>72.570261335680073</v>
      </c>
      <c r="G115" s="22">
        <f t="shared" si="27"/>
        <v>60.338079559037979</v>
      </c>
      <c r="H115" s="22">
        <f t="shared" si="27"/>
        <v>55.387329281144588</v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18</v>
      </c>
      <c r="G116" s="22">
        <f t="shared" si="28"/>
        <v>18</v>
      </c>
      <c r="H116" s="22">
        <f t="shared" si="28"/>
        <v>18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28.09800826427491</v>
      </c>
      <c r="D117" s="22">
        <f t="shared" si="29"/>
        <v>26.116060285139255</v>
      </c>
      <c r="E117" s="22">
        <f t="shared" si="29"/>
        <v>21.461192768831072</v>
      </c>
      <c r="F117" s="22">
        <f t="shared" si="29"/>
        <v>21.083927813810167</v>
      </c>
      <c r="G117" s="22">
        <f t="shared" si="29"/>
        <v>16.36018552188699</v>
      </c>
      <c r="H117" s="22">
        <f t="shared" si="29"/>
        <v>15.297901047168294</v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6.6227640605014813</v>
      </c>
      <c r="D118" s="22">
        <f t="shared" si="30"/>
        <v>6.1556144418328831</v>
      </c>
      <c r="E118" s="22">
        <f t="shared" si="30"/>
        <v>5.0584516463973834</v>
      </c>
      <c r="F118" s="22">
        <f t="shared" si="30"/>
        <v>4.9695294437309432</v>
      </c>
      <c r="G118" s="22">
        <f t="shared" si="30"/>
        <v>3.8561327079987557</v>
      </c>
      <c r="H118" s="22">
        <f t="shared" si="30"/>
        <v>3.6057498561244961</v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>
        <f t="shared" si="31"/>
        <v>1.7396067260750732</v>
      </c>
      <c r="G119" s="22">
        <f t="shared" si="31"/>
        <v>1.7396067260750732</v>
      </c>
      <c r="H119" s="22">
        <f t="shared" si="31"/>
        <v>1.7396067260750732</v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11.521004904856639</v>
      </c>
      <c r="D120" s="22">
        <f t="shared" si="32"/>
        <v>10.70834828613734</v>
      </c>
      <c r="E120" s="22">
        <f t="shared" si="32"/>
        <v>8.7997165075984167</v>
      </c>
      <c r="F120" s="22">
        <f t="shared" si="32"/>
        <v>8.6450268457424659</v>
      </c>
      <c r="G120" s="22">
        <f t="shared" si="32"/>
        <v>6.7081543954727216</v>
      </c>
      <c r="H120" s="22">
        <f t="shared" si="32"/>
        <v>6.2725867022584003</v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56.521739130434781</v>
      </c>
      <c r="D121" s="22">
        <f t="shared" si="33"/>
        <v>49.275362318840585</v>
      </c>
      <c r="E121" s="22">
        <f t="shared" si="33"/>
        <v>44.927536231884055</v>
      </c>
      <c r="F121" s="22">
        <f t="shared" si="33"/>
        <v>40.579710144927539</v>
      </c>
      <c r="G121" s="22">
        <f t="shared" si="33"/>
        <v>33.047210300429185</v>
      </c>
      <c r="H121" s="22">
        <f t="shared" si="33"/>
        <v>32.051282051282051</v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181.96721311475409</v>
      </c>
      <c r="D122" s="22">
        <f t="shared" si="34"/>
        <v>163.9344262295082</v>
      </c>
      <c r="E122" s="22">
        <f t="shared" si="34"/>
        <v>139.34426229508196</v>
      </c>
      <c r="F122" s="22">
        <f t="shared" si="34"/>
        <v>131.14754098360655</v>
      </c>
      <c r="G122" s="22">
        <f t="shared" si="34"/>
        <v>98.360655737704917</v>
      </c>
      <c r="H122" s="22">
        <f t="shared" si="34"/>
        <v>81.25</v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89.5</v>
      </c>
      <c r="C123" s="32">
        <f>100-B4</f>
        <v>89.5</v>
      </c>
      <c r="D123" s="32">
        <f>100-B4</f>
        <v>89.5</v>
      </c>
      <c r="E123" s="32">
        <f>100-B4</f>
        <v>89.5</v>
      </c>
      <c r="F123" s="32">
        <f>100-B4</f>
        <v>89.5</v>
      </c>
      <c r="G123" s="32">
        <f>100-B4</f>
        <v>89.5</v>
      </c>
      <c r="H123" s="32">
        <f>100-B4</f>
        <v>89.5</v>
      </c>
      <c r="I123" s="32">
        <f>100-B4</f>
        <v>89.5</v>
      </c>
      <c r="J123" s="32">
        <f>100-B4</f>
        <v>89.5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110.5</v>
      </c>
      <c r="C124" s="22">
        <f>100+B4</f>
        <v>110.5</v>
      </c>
      <c r="D124" s="22">
        <f>100+B4</f>
        <v>110.5</v>
      </c>
      <c r="E124" s="22">
        <f>100+B4</f>
        <v>110.5</v>
      </c>
      <c r="F124" s="22">
        <f>100+B4</f>
        <v>110.5</v>
      </c>
      <c r="G124" s="22">
        <f>100+B4</f>
        <v>110.5</v>
      </c>
      <c r="H124" s="22">
        <f>100+B4</f>
        <v>110.5</v>
      </c>
      <c r="I124" s="22">
        <f>100+B4</f>
        <v>110.5</v>
      </c>
      <c r="J124" s="22">
        <f>100+B4</f>
        <v>110.5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74.599999999999994</v>
      </c>
      <c r="C125" s="22">
        <f>100-E4</f>
        <v>74.599999999999994</v>
      </c>
      <c r="D125" s="22">
        <f>100-E4</f>
        <v>74.599999999999994</v>
      </c>
      <c r="E125" s="22">
        <f>100-E4</f>
        <v>74.599999999999994</v>
      </c>
      <c r="F125" s="22">
        <f>100-E4</f>
        <v>74.599999999999994</v>
      </c>
      <c r="G125" s="22">
        <f>100-E4</f>
        <v>74.599999999999994</v>
      </c>
      <c r="H125" s="22">
        <f>100-E4</f>
        <v>74.599999999999994</v>
      </c>
      <c r="I125" s="22">
        <f>100-E4</f>
        <v>74.599999999999994</v>
      </c>
      <c r="J125" s="33">
        <f>100-E4</f>
        <v>74.599999999999994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125.4</v>
      </c>
      <c r="C126" s="28">
        <f>100+E4</f>
        <v>125.4</v>
      </c>
      <c r="D126" s="28">
        <f>100+E4</f>
        <v>125.4</v>
      </c>
      <c r="E126" s="28">
        <f>100+E4</f>
        <v>125.4</v>
      </c>
      <c r="F126" s="28">
        <f>100+E4</f>
        <v>125.4</v>
      </c>
      <c r="G126" s="28">
        <f>100+E4</f>
        <v>125.4</v>
      </c>
      <c r="H126" s="28">
        <f>100+E4</f>
        <v>125.4</v>
      </c>
      <c r="I126" s="28">
        <f>100+E4</f>
        <v>125.4</v>
      </c>
      <c r="J126" s="29">
        <f>100+E4</f>
        <v>125.4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25.5" customHeight="1" x14ac:dyDescent="0.25">
      <c r="A1" s="99" t="s">
        <v>103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87"/>
      <c r="C8" s="88" t="s">
        <v>100</v>
      </c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 t="s">
        <v>101</v>
      </c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x14ac:dyDescent="0.25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ht="14.4" x14ac:dyDescent="0.3">
      <c r="B11" s="87"/>
      <c r="C11" s="97" t="s">
        <v>102</v>
      </c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 t="s">
        <v>99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2025-02-17T07:04:29Z</dcterms:modified>
</cp:coreProperties>
</file>