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omments3.xml" ContentType="application/vnd.openxmlformats-officedocument.spreadsheetml.comments+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24226"/>
  <mc:AlternateContent xmlns:mc="http://schemas.openxmlformats.org/markup-compatibility/2006">
    <mc:Choice Requires="x15">
      <x15ac:absPath xmlns:x15ac="http://schemas.microsoft.com/office/spreadsheetml/2010/11/ac" url="\\noklusdc01\Document_Noklus\NKK\Holdbarhetsdatabase\ResultaterTilDatabase\"/>
    </mc:Choice>
  </mc:AlternateContent>
  <xr:revisionPtr revIDLastSave="0" documentId="8_{C1C7B54E-4CB7-45A7-8CC5-CF52B10DACA2}" xr6:coauthVersionLast="47" xr6:coauthVersionMax="47" xr10:uidLastSave="{00000000-0000-0000-0000-000000000000}"/>
  <bookViews>
    <workbookView xWindow="28680" yWindow="-120" windowWidth="29040" windowHeight="15720" activeTab="5" xr2:uid="{00000000-000D-0000-FFFF-FFFF00000000}"/>
  </bookViews>
  <sheets>
    <sheet name="Forside" sheetId="4" r:id="rId1"/>
    <sheet name=" Beskrivelse av forsøket" sheetId="5" r:id="rId2"/>
    <sheet name="Data Usentrifugert" sheetId="11" r:id="rId3"/>
    <sheet name="Data Sentrifugert" sheetId="9" r:id="rId4"/>
    <sheet name="Data Plasma på blod" sheetId="12" r:id="rId5"/>
    <sheet name="Konklusjon"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5" i="12" l="1"/>
  <c r="E65" i="12"/>
  <c r="D65" i="12"/>
  <c r="C65" i="12"/>
  <c r="B65" i="12"/>
  <c r="F64" i="12"/>
  <c r="E64" i="12"/>
  <c r="D64" i="12"/>
  <c r="C64" i="12"/>
  <c r="B64" i="12"/>
  <c r="F63" i="12"/>
  <c r="E63" i="12"/>
  <c r="D63" i="12"/>
  <c r="C63" i="12"/>
  <c r="B63" i="12"/>
  <c r="F62" i="12"/>
  <c r="E62" i="12"/>
  <c r="D62" i="12"/>
  <c r="C62" i="12"/>
  <c r="B62" i="12"/>
  <c r="F53" i="12"/>
  <c r="E53" i="12"/>
  <c r="D53" i="12"/>
  <c r="C53" i="12"/>
  <c r="B53" i="12"/>
  <c r="F52" i="12"/>
  <c r="E52" i="12"/>
  <c r="D52" i="12"/>
  <c r="C52" i="12"/>
  <c r="B52" i="12"/>
  <c r="F51" i="12"/>
  <c r="E51" i="12"/>
  <c r="D51" i="12"/>
  <c r="C51" i="12"/>
  <c r="B51" i="12"/>
  <c r="F50" i="12"/>
  <c r="E50" i="12"/>
  <c r="D50" i="12"/>
  <c r="C50" i="12"/>
  <c r="B50" i="12"/>
  <c r="F49" i="12"/>
  <c r="E49" i="12"/>
  <c r="D49" i="12"/>
  <c r="C49" i="12"/>
  <c r="B49" i="12"/>
  <c r="F48" i="12"/>
  <c r="E48" i="12"/>
  <c r="D48" i="12"/>
  <c r="C48" i="12"/>
  <c r="B48" i="12"/>
  <c r="F47" i="12"/>
  <c r="E47" i="12"/>
  <c r="D47" i="12"/>
  <c r="C47" i="12"/>
  <c r="B47" i="12"/>
  <c r="F46" i="12"/>
  <c r="E46" i="12"/>
  <c r="D46" i="12"/>
  <c r="C46" i="12"/>
  <c r="B46" i="12"/>
  <c r="F45" i="12"/>
  <c r="E45" i="12"/>
  <c r="D45" i="12"/>
  <c r="C45" i="12"/>
  <c r="B45" i="12"/>
  <c r="F44" i="12"/>
  <c r="E44" i="12"/>
  <c r="D44" i="12"/>
  <c r="C44" i="12"/>
  <c r="B44" i="12"/>
  <c r="F43" i="12"/>
  <c r="E43" i="12"/>
  <c r="D43" i="12"/>
  <c r="C43" i="12"/>
  <c r="B43" i="12"/>
  <c r="F42" i="12"/>
  <c r="E42" i="12"/>
  <c r="D42" i="12"/>
  <c r="C42" i="12"/>
  <c r="B42" i="12"/>
  <c r="F41" i="12"/>
  <c r="E41" i="12"/>
  <c r="D41" i="12"/>
  <c r="C41" i="12"/>
  <c r="B41" i="12"/>
  <c r="F40" i="12"/>
  <c r="E40" i="12"/>
  <c r="D40" i="12"/>
  <c r="C40" i="12"/>
  <c r="B40" i="12"/>
  <c r="F39" i="12"/>
  <c r="E39" i="12"/>
  <c r="D39" i="12"/>
  <c r="C39" i="12"/>
  <c r="B39" i="12"/>
  <c r="F38" i="12"/>
  <c r="E38" i="12"/>
  <c r="D38" i="12"/>
  <c r="C38" i="12"/>
  <c r="B38" i="12"/>
  <c r="F37" i="12"/>
  <c r="E37" i="12"/>
  <c r="D37" i="12"/>
  <c r="C37" i="12"/>
  <c r="B37" i="12"/>
  <c r="F36" i="12"/>
  <c r="E36" i="12"/>
  <c r="D36" i="12"/>
  <c r="C36" i="12"/>
  <c r="B36" i="12"/>
  <c r="F35" i="12"/>
  <c r="E35" i="12"/>
  <c r="D35" i="12"/>
  <c r="C35" i="12"/>
  <c r="B35" i="12"/>
  <c r="F34" i="12"/>
  <c r="E34" i="12"/>
  <c r="D34" i="12"/>
  <c r="C34" i="12"/>
  <c r="B34" i="12"/>
  <c r="F65" i="11"/>
  <c r="E65" i="11"/>
  <c r="D65" i="11"/>
  <c r="C65" i="11"/>
  <c r="B65" i="11"/>
  <c r="F64" i="11"/>
  <c r="E64" i="11"/>
  <c r="D64" i="11"/>
  <c r="C64" i="11"/>
  <c r="B64" i="11"/>
  <c r="F63" i="11"/>
  <c r="E63" i="11"/>
  <c r="D63" i="11"/>
  <c r="C63" i="11"/>
  <c r="B63" i="11"/>
  <c r="F62" i="11"/>
  <c r="E62" i="11"/>
  <c r="D62" i="11"/>
  <c r="C62" i="11"/>
  <c r="B62" i="11"/>
  <c r="F53" i="11"/>
  <c r="E53" i="11"/>
  <c r="D53" i="11"/>
  <c r="C53" i="11"/>
  <c r="B53" i="11"/>
  <c r="F52" i="11"/>
  <c r="E52" i="11"/>
  <c r="D52" i="11"/>
  <c r="C52" i="11"/>
  <c r="B52" i="11"/>
  <c r="F51" i="11"/>
  <c r="E51" i="11"/>
  <c r="D51" i="11"/>
  <c r="C51" i="11"/>
  <c r="B51" i="11"/>
  <c r="F50" i="11"/>
  <c r="E50" i="11"/>
  <c r="D50" i="11"/>
  <c r="C50" i="11"/>
  <c r="B50" i="11"/>
  <c r="F49" i="11"/>
  <c r="E49" i="11"/>
  <c r="D49" i="11"/>
  <c r="C49" i="11"/>
  <c r="B49" i="11"/>
  <c r="F48" i="11"/>
  <c r="E48" i="11"/>
  <c r="D48" i="11"/>
  <c r="C48" i="11"/>
  <c r="B48" i="11"/>
  <c r="F47" i="11"/>
  <c r="E47" i="11"/>
  <c r="D47" i="11"/>
  <c r="C47" i="11"/>
  <c r="B47" i="11"/>
  <c r="F46" i="11"/>
  <c r="E46" i="11"/>
  <c r="D46" i="11"/>
  <c r="C46" i="11"/>
  <c r="B46" i="11"/>
  <c r="F45" i="11"/>
  <c r="E45" i="11"/>
  <c r="D45" i="11"/>
  <c r="C45" i="11"/>
  <c r="B45" i="11"/>
  <c r="F44" i="11"/>
  <c r="E44" i="11"/>
  <c r="D44" i="11"/>
  <c r="C44" i="11"/>
  <c r="B44" i="11"/>
  <c r="F43" i="11"/>
  <c r="E43" i="11"/>
  <c r="D43" i="11"/>
  <c r="C43" i="11"/>
  <c r="B43" i="11"/>
  <c r="F42" i="11"/>
  <c r="E42" i="11"/>
  <c r="D42" i="11"/>
  <c r="C42" i="11"/>
  <c r="B42" i="11"/>
  <c r="F41" i="11"/>
  <c r="E41" i="11"/>
  <c r="D41" i="11"/>
  <c r="C41" i="11"/>
  <c r="B41" i="11"/>
  <c r="F40" i="11"/>
  <c r="E40" i="11"/>
  <c r="D40" i="11"/>
  <c r="C40" i="11"/>
  <c r="B40" i="11"/>
  <c r="F39" i="11"/>
  <c r="E39" i="11"/>
  <c r="D39" i="11"/>
  <c r="C39" i="11"/>
  <c r="B39" i="11"/>
  <c r="F38" i="11"/>
  <c r="E38" i="11"/>
  <c r="D38" i="11"/>
  <c r="C38" i="11"/>
  <c r="B38" i="11"/>
  <c r="F37" i="11"/>
  <c r="E37" i="11"/>
  <c r="D37" i="11"/>
  <c r="C37" i="11"/>
  <c r="B37" i="11"/>
  <c r="F36" i="11"/>
  <c r="E36" i="11"/>
  <c r="D36" i="11"/>
  <c r="C36" i="11"/>
  <c r="B36" i="11"/>
  <c r="F35" i="11"/>
  <c r="E35" i="11"/>
  <c r="D35" i="11"/>
  <c r="C35" i="11"/>
  <c r="B35" i="11"/>
  <c r="F34" i="11"/>
  <c r="E34" i="11"/>
  <c r="D34" i="11"/>
  <c r="C34" i="11"/>
  <c r="B34" i="11"/>
  <c r="C55" i="12" l="1"/>
  <c r="C56" i="12" s="1"/>
  <c r="C57" i="12" s="1"/>
  <c r="E55" i="12"/>
  <c r="E58" i="12" s="1"/>
  <c r="B55" i="12"/>
  <c r="B61" i="12" s="1"/>
  <c r="D55" i="12"/>
  <c r="D54" i="12" s="1"/>
  <c r="F55" i="12"/>
  <c r="F58" i="12" s="1"/>
  <c r="D58" i="12"/>
  <c r="D60" i="12"/>
  <c r="C55" i="11"/>
  <c r="C56" i="11" s="1"/>
  <c r="C57" i="11" s="1"/>
  <c r="B55" i="11"/>
  <c r="B61" i="11" s="1"/>
  <c r="F55" i="11"/>
  <c r="F61" i="11" s="1"/>
  <c r="E55" i="11"/>
  <c r="E58" i="11" s="1"/>
  <c r="D55" i="11"/>
  <c r="D60" i="11" s="1"/>
  <c r="B60" i="11"/>
  <c r="C41" i="9"/>
  <c r="F56" i="12" l="1"/>
  <c r="F57" i="12" s="1"/>
  <c r="F59" i="12"/>
  <c r="D54" i="11"/>
  <c r="C58" i="11"/>
  <c r="C59" i="11" s="1"/>
  <c r="C61" i="11"/>
  <c r="B54" i="11"/>
  <c r="C61" i="12"/>
  <c r="C54" i="12"/>
  <c r="E61" i="11"/>
  <c r="E54" i="11"/>
  <c r="F54" i="12"/>
  <c r="C60" i="12"/>
  <c r="E56" i="12"/>
  <c r="E57" i="12" s="1"/>
  <c r="E59" i="12" s="1"/>
  <c r="F61" i="12"/>
  <c r="F60" i="12"/>
  <c r="E61" i="12"/>
  <c r="C58" i="12"/>
  <c r="C59" i="12" s="1"/>
  <c r="E54" i="12"/>
  <c r="E60" i="12"/>
  <c r="B54" i="12"/>
  <c r="B60" i="12"/>
  <c r="D56" i="12"/>
  <c r="D57" i="12" s="1"/>
  <c r="D59" i="12" s="1"/>
  <c r="B58" i="12"/>
  <c r="B59" i="12" s="1"/>
  <c r="D61" i="12"/>
  <c r="B56" i="12"/>
  <c r="B57" i="12" s="1"/>
  <c r="F54" i="11"/>
  <c r="C60" i="11"/>
  <c r="C54" i="11"/>
  <c r="B58" i="11"/>
  <c r="B59" i="11" s="1"/>
  <c r="B56" i="11"/>
  <c r="B57" i="11" s="1"/>
  <c r="D58" i="11"/>
  <c r="D56" i="11"/>
  <c r="D57" i="11" s="1"/>
  <c r="F60" i="11"/>
  <c r="D61" i="11"/>
  <c r="F58" i="11"/>
  <c r="F59" i="11" s="1"/>
  <c r="E56" i="11"/>
  <c r="E57" i="11" s="1"/>
  <c r="E59" i="11" s="1"/>
  <c r="E60" i="11"/>
  <c r="F56" i="11"/>
  <c r="F57" i="11" s="1"/>
  <c r="F65" i="9"/>
  <c r="E65" i="9"/>
  <c r="D65" i="9"/>
  <c r="C65" i="9"/>
  <c r="B65" i="9"/>
  <c r="F64" i="9"/>
  <c r="E64" i="9"/>
  <c r="D64" i="9"/>
  <c r="C64" i="9"/>
  <c r="B64" i="9"/>
  <c r="F63" i="9"/>
  <c r="E63" i="9"/>
  <c r="D63" i="9"/>
  <c r="C63" i="9"/>
  <c r="B63" i="9"/>
  <c r="F62" i="9"/>
  <c r="E62" i="9"/>
  <c r="D62" i="9"/>
  <c r="C62" i="9"/>
  <c r="B62" i="9"/>
  <c r="F53" i="9"/>
  <c r="E53" i="9"/>
  <c r="D53" i="9"/>
  <c r="C53" i="9"/>
  <c r="B53" i="9"/>
  <c r="F52" i="9"/>
  <c r="E52" i="9"/>
  <c r="D52" i="9"/>
  <c r="C52" i="9"/>
  <c r="B52" i="9"/>
  <c r="F51" i="9"/>
  <c r="E51" i="9"/>
  <c r="D51" i="9"/>
  <c r="C51" i="9"/>
  <c r="B51" i="9"/>
  <c r="F50" i="9"/>
  <c r="E50" i="9"/>
  <c r="D50" i="9"/>
  <c r="C50" i="9"/>
  <c r="B50" i="9"/>
  <c r="F49" i="9"/>
  <c r="E49" i="9"/>
  <c r="D49" i="9"/>
  <c r="C49" i="9"/>
  <c r="B49" i="9"/>
  <c r="F48" i="9"/>
  <c r="E48" i="9"/>
  <c r="D48" i="9"/>
  <c r="C48" i="9"/>
  <c r="B48" i="9"/>
  <c r="F47" i="9"/>
  <c r="E47" i="9"/>
  <c r="D47" i="9"/>
  <c r="C47" i="9"/>
  <c r="B47" i="9"/>
  <c r="F46" i="9"/>
  <c r="E46" i="9"/>
  <c r="D46" i="9"/>
  <c r="C46" i="9"/>
  <c r="B46" i="9"/>
  <c r="F45" i="9"/>
  <c r="E45" i="9"/>
  <c r="D45" i="9"/>
  <c r="C45" i="9"/>
  <c r="B45" i="9"/>
  <c r="F44" i="9"/>
  <c r="E44" i="9"/>
  <c r="D44" i="9"/>
  <c r="C44" i="9"/>
  <c r="B44" i="9"/>
  <c r="F43" i="9"/>
  <c r="E43" i="9"/>
  <c r="D43" i="9"/>
  <c r="C43" i="9"/>
  <c r="B43" i="9"/>
  <c r="F42" i="9"/>
  <c r="E42" i="9"/>
  <c r="D42" i="9"/>
  <c r="C42" i="9"/>
  <c r="B42" i="9"/>
  <c r="F41" i="9"/>
  <c r="E41" i="9"/>
  <c r="D41" i="9"/>
  <c r="B41" i="9"/>
  <c r="F40" i="9"/>
  <c r="E40" i="9"/>
  <c r="D40" i="9"/>
  <c r="C40" i="9"/>
  <c r="B40" i="9"/>
  <c r="F39" i="9"/>
  <c r="E39" i="9"/>
  <c r="D39" i="9"/>
  <c r="C39" i="9"/>
  <c r="B39" i="9"/>
  <c r="F38" i="9"/>
  <c r="E38" i="9"/>
  <c r="D38" i="9"/>
  <c r="C38" i="9"/>
  <c r="B38" i="9"/>
  <c r="F37" i="9"/>
  <c r="E37" i="9"/>
  <c r="D37" i="9"/>
  <c r="C37" i="9"/>
  <c r="B37" i="9"/>
  <c r="F36" i="9"/>
  <c r="E36" i="9"/>
  <c r="D36" i="9"/>
  <c r="C36" i="9"/>
  <c r="B36" i="9"/>
  <c r="F35" i="9"/>
  <c r="E35" i="9"/>
  <c r="D35" i="9"/>
  <c r="C35" i="9"/>
  <c r="B35" i="9"/>
  <c r="F34" i="9"/>
  <c r="E34" i="9"/>
  <c r="D34" i="9"/>
  <c r="C34" i="9"/>
  <c r="B34" i="9"/>
  <c r="D59" i="11" l="1"/>
  <c r="E55" i="9"/>
  <c r="E60" i="9" s="1"/>
  <c r="B55" i="9"/>
  <c r="B61" i="9" s="1"/>
  <c r="F55" i="9"/>
  <c r="F54" i="9" s="1"/>
  <c r="C55" i="9"/>
  <c r="C56" i="9" s="1"/>
  <c r="D55" i="9"/>
  <c r="D56" i="9" s="1"/>
  <c r="B58" i="9" l="1"/>
  <c r="B59" i="9" s="1"/>
  <c r="B56" i="9"/>
  <c r="B57" i="9" s="1"/>
  <c r="B54" i="9"/>
  <c r="B60" i="9"/>
  <c r="E56" i="9"/>
  <c r="E57" i="9" s="1"/>
  <c r="E61" i="9"/>
  <c r="E54" i="9"/>
  <c r="E58" i="9"/>
  <c r="E59" i="9" s="1"/>
  <c r="F61" i="9"/>
  <c r="F58" i="9"/>
  <c r="F59" i="9" s="1"/>
  <c r="F60" i="9"/>
  <c r="F56" i="9"/>
  <c r="F57" i="9" s="1"/>
  <c r="D61" i="9"/>
  <c r="C60" i="9"/>
  <c r="C54" i="9"/>
  <c r="C57" i="9"/>
  <c r="C58" i="9"/>
  <c r="C59" i="9" s="1"/>
  <c r="C61" i="9"/>
  <c r="D54" i="9"/>
  <c r="D57" i="9"/>
  <c r="D60" i="9"/>
  <c r="D58" i="9"/>
  <c r="D59"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Fellesbruker, Lab Lærdal</author>
  </authors>
  <commentList>
    <comment ref="C14" authorId="0" shapeId="0" xr:uid="{00000000-0006-0000-0200-000001000000}">
      <text>
        <r>
          <rPr>
            <b/>
            <sz val="9"/>
            <color indexed="81"/>
            <rFont val="Tahoma"/>
            <family val="2"/>
          </rPr>
          <t xml:space="preserve">Hildegunn Dahl:
</t>
        </r>
        <r>
          <rPr>
            <sz val="9"/>
            <color indexed="81"/>
            <rFont val="Tahoma"/>
            <family val="2"/>
          </rPr>
          <t xml:space="preserve">Prøve 7-U12 vart sentrifugert etter prøvetaking, men blanda opp igjen og satt på benk
</t>
        </r>
      </text>
    </comment>
    <comment ref="C18" authorId="0" shapeId="0" xr:uid="{00000000-0006-0000-0200-000002000000}">
      <text>
        <r>
          <rPr>
            <b/>
            <sz val="9"/>
            <color indexed="81"/>
            <rFont val="Tahoma"/>
            <charset val="1"/>
          </rPr>
          <t xml:space="preserve">Hildegunn Dahl:
</t>
        </r>
        <r>
          <rPr>
            <sz val="9"/>
            <color indexed="81"/>
            <rFont val="Tahoma"/>
            <family val="2"/>
          </rPr>
          <t>QNS (for lite materiale)</t>
        </r>
      </text>
    </comment>
    <comment ref="C19" authorId="0" shapeId="0" xr:uid="{00000000-0006-0000-0200-000003000000}">
      <text>
        <r>
          <rPr>
            <b/>
            <sz val="9"/>
            <color indexed="81"/>
            <rFont val="Tahoma"/>
            <family val="2"/>
          </rPr>
          <t>Hildegunn Dahl:</t>
        </r>
        <r>
          <rPr>
            <sz val="9"/>
            <color indexed="81"/>
            <rFont val="Tahoma"/>
            <family val="2"/>
          </rPr>
          <t xml:space="preserve">
QNS</t>
        </r>
      </text>
    </comment>
    <comment ref="C20" authorId="0" shapeId="0" xr:uid="{00000000-0006-0000-0200-000004000000}">
      <text>
        <r>
          <rPr>
            <b/>
            <sz val="9"/>
            <color indexed="81"/>
            <rFont val="Tahoma"/>
            <charset val="1"/>
          </rPr>
          <t>Hildegunn Dahl:</t>
        </r>
        <r>
          <rPr>
            <sz val="9"/>
            <color indexed="81"/>
            <rFont val="Tahoma"/>
            <charset val="1"/>
          </rPr>
          <t xml:space="preserve">
QNS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Karianne Molland Sanden</author>
    <author>Fellesbruker, Lab Lærdal</author>
  </authors>
  <commentList>
    <comment ref="F13" authorId="0" shapeId="0" xr:uid="{00000000-0006-0000-0300-000001000000}">
      <text>
        <r>
          <rPr>
            <b/>
            <sz val="9"/>
            <color indexed="81"/>
            <rFont val="Tahoma"/>
            <charset val="1"/>
          </rPr>
          <t>Karianne Molland Sanden:</t>
        </r>
        <r>
          <rPr>
            <sz val="9"/>
            <color indexed="81"/>
            <rFont val="Tahoma"/>
            <charset val="1"/>
          </rPr>
          <t xml:space="preserve">
Feil prøve avpipettert?</t>
        </r>
      </text>
    </comment>
    <comment ref="B15" authorId="1" shapeId="0" xr:uid="{00000000-0006-0000-0300-000002000000}">
      <text>
        <r>
          <rPr>
            <b/>
            <sz val="9"/>
            <color indexed="81"/>
            <rFont val="Tahoma"/>
            <family val="2"/>
          </rPr>
          <t>Hildegunn Dahl:</t>
        </r>
        <r>
          <rPr>
            <sz val="9"/>
            <color indexed="81"/>
            <rFont val="Tahoma"/>
            <family val="2"/>
          </rPr>
          <t xml:space="preserve">
Denne prøven burde vært reanalysert
</t>
        </r>
      </text>
    </comment>
    <comment ref="C19" authorId="1" shapeId="0" xr:uid="{00000000-0006-0000-0300-000003000000}">
      <text>
        <r>
          <rPr>
            <b/>
            <sz val="9"/>
            <color indexed="81"/>
            <rFont val="Tahoma"/>
            <charset val="1"/>
          </rPr>
          <t>Hildegunn Dahl:</t>
        </r>
        <r>
          <rPr>
            <sz val="9"/>
            <color indexed="81"/>
            <rFont val="Tahoma"/>
            <charset val="1"/>
          </rPr>
          <t xml:space="preserve">
QNS</t>
        </r>
      </text>
    </comment>
    <comment ref="C20" authorId="1" shapeId="0" xr:uid="{00000000-0006-0000-0300-000004000000}">
      <text>
        <r>
          <rPr>
            <b/>
            <sz val="9"/>
            <color indexed="81"/>
            <rFont val="Tahoma"/>
            <charset val="1"/>
          </rPr>
          <t>Hildegunn Dahl:</t>
        </r>
        <r>
          <rPr>
            <sz val="9"/>
            <color indexed="81"/>
            <rFont val="Tahoma"/>
            <charset val="1"/>
          </rPr>
          <t xml:space="preserve">
QNS</t>
        </r>
      </text>
    </comment>
    <comment ref="C22" authorId="0" shapeId="0" xr:uid="{00000000-0006-0000-0300-000005000000}">
      <text>
        <r>
          <rPr>
            <b/>
            <sz val="9"/>
            <color indexed="81"/>
            <rFont val="Tahoma"/>
            <charset val="1"/>
          </rPr>
          <t>Karianne Molland Sanden:</t>
        </r>
        <r>
          <rPr>
            <sz val="9"/>
            <color indexed="81"/>
            <rFont val="Tahoma"/>
            <charset val="1"/>
          </rPr>
          <t xml:space="preserve">
Ikkje avpipettert.</t>
        </r>
      </text>
    </comment>
    <comment ref="C23" authorId="0" shapeId="0" xr:uid="{00000000-0006-0000-0300-000006000000}">
      <text>
        <r>
          <rPr>
            <b/>
            <sz val="9"/>
            <color indexed="81"/>
            <rFont val="Tahoma"/>
            <charset val="1"/>
          </rPr>
          <t>Karianne Molland Sanden:</t>
        </r>
        <r>
          <rPr>
            <sz val="9"/>
            <color indexed="81"/>
            <rFont val="Tahoma"/>
            <charset val="1"/>
          </rPr>
          <t xml:space="preserve">
Ikkje avpipettert.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Karianne Molland Sanden</author>
  </authors>
  <commentList>
    <comment ref="C22" authorId="0" shapeId="0" xr:uid="{00000000-0006-0000-0400-000001000000}">
      <text>
        <r>
          <rPr>
            <b/>
            <sz val="9"/>
            <color indexed="81"/>
            <rFont val="Tahoma"/>
            <charset val="1"/>
          </rPr>
          <t>Karianne Molland Sanden:</t>
        </r>
        <r>
          <rPr>
            <sz val="9"/>
            <color indexed="81"/>
            <rFont val="Tahoma"/>
            <charset val="1"/>
          </rPr>
          <t xml:space="preserve">
Ikkje avpipettert. </t>
        </r>
      </text>
    </comment>
    <comment ref="C23" authorId="0" shapeId="0" xr:uid="{00000000-0006-0000-0400-000002000000}">
      <text>
        <r>
          <rPr>
            <b/>
            <sz val="9"/>
            <color indexed="81"/>
            <rFont val="Tahoma"/>
            <charset val="1"/>
          </rPr>
          <t>Karianne Molland Sanden:</t>
        </r>
        <r>
          <rPr>
            <sz val="9"/>
            <color indexed="81"/>
            <rFont val="Tahoma"/>
            <charset val="1"/>
          </rPr>
          <t xml:space="preserve">
Ikkje avpipettert. </t>
        </r>
      </text>
    </comment>
  </commentList>
</comments>
</file>

<file path=xl/sharedStrings.xml><?xml version="1.0" encoding="utf-8"?>
<sst xmlns="http://schemas.openxmlformats.org/spreadsheetml/2006/main" count="185" uniqueCount="100">
  <si>
    <t>Tid 0</t>
  </si>
  <si>
    <t>Tid 1</t>
  </si>
  <si>
    <t>Tid 2</t>
  </si>
  <si>
    <t>Tid 3</t>
  </si>
  <si>
    <t>Tid 4</t>
  </si>
  <si>
    <t>Mean</t>
  </si>
  <si>
    <t>n</t>
  </si>
  <si>
    <t>SD</t>
  </si>
  <si>
    <t>SEM</t>
  </si>
  <si>
    <t>Tillatt bias</t>
  </si>
  <si>
    <t>Timer</t>
  </si>
  <si>
    <t>Holdbarhet av</t>
  </si>
  <si>
    <t>t x SEM</t>
  </si>
  <si>
    <t>t</t>
  </si>
  <si>
    <t>Minimum</t>
  </si>
  <si>
    <t>Maksimum</t>
  </si>
  <si>
    <t>Bias nedre gr</t>
  </si>
  <si>
    <t>Bias øvre gr</t>
  </si>
  <si>
    <t>Prøve nr</t>
  </si>
  <si>
    <t>Målte verdier</t>
  </si>
  <si>
    <t>%</t>
  </si>
  <si>
    <t>TEA nedre gr</t>
  </si>
  <si>
    <t>TEA øvre gr</t>
  </si>
  <si>
    <t>%, og tillatt totalfeil</t>
  </si>
  <si>
    <r>
      <t>Prosent (</t>
    </r>
    <r>
      <rPr>
        <b/>
        <sz val="10"/>
        <color indexed="12"/>
        <rFont val="Arial"/>
        <family val="2"/>
      </rPr>
      <t>blå</t>
    </r>
    <r>
      <rPr>
        <b/>
        <sz val="10"/>
        <rFont val="Arial"/>
        <family val="2"/>
      </rPr>
      <t xml:space="preserve"> tall er større enn tillatt totalfeil)</t>
    </r>
  </si>
  <si>
    <t xml:space="preserve">Figur 2.  De røde punktene viser gjennomsnitt for hvert tidspunkt, i prosent av utgangsverdi. De lottrette intervallene er 90% konfidensintervall for gjennomsnittene, og området mellom de røde linjene er tillatt bias. De blå punktene markerer enkeltverdier i prosent av utgangsverdi, og området mellom de blå linjene er tillatt totalfeil. </t>
  </si>
  <si>
    <t>Figur 1.  Hver linje representerer måleverdiene for en enkelt prøve.</t>
  </si>
  <si>
    <t xml:space="preserve">ja, gjennomført under rutinebetingelser </t>
  </si>
  <si>
    <t>nei</t>
  </si>
  <si>
    <t xml:space="preserve">ja, rutinebetingelser er simulert </t>
  </si>
  <si>
    <t xml:space="preserve">Er forsøket gjennomført under tilsvarende betingelser som de som gjelder ved vanlig rutinedrift (kryss av): </t>
  </si>
  <si>
    <t>Postgang</t>
  </si>
  <si>
    <t>Hvilke transportformer er testet/simulert?</t>
  </si>
  <si>
    <t>Rørpost</t>
  </si>
  <si>
    <t>Hentetjeneste</t>
  </si>
  <si>
    <t xml:space="preserve">Annet: </t>
  </si>
  <si>
    <t>Hvilket instrument er benyttet?</t>
  </si>
  <si>
    <t>Hvilken analysemetode er benyttet?</t>
  </si>
  <si>
    <t>BESKRIVELSE AV FORSØKET</t>
  </si>
  <si>
    <t>Hvilket reagens er benyttet?</t>
  </si>
  <si>
    <t>Holdbarhetsforsøk</t>
  </si>
  <si>
    <t>Modell:</t>
  </si>
  <si>
    <t>Forsøket er utført ved:</t>
  </si>
  <si>
    <t>Utført I perioden:</t>
  </si>
  <si>
    <t>Kontaktperson:</t>
  </si>
  <si>
    <t>(navn, epost eller telefonnr.)</t>
  </si>
  <si>
    <t>Navn på komponent:</t>
  </si>
  <si>
    <t>Prøvemateriale:</t>
  </si>
  <si>
    <t>Batch metode</t>
  </si>
  <si>
    <t>Komponent</t>
  </si>
  <si>
    <t xml:space="preserve">NB! Sett inn flere rader dersom du trenger det. </t>
  </si>
  <si>
    <t>Gi en beskrivelse av hver betingelse:</t>
  </si>
  <si>
    <t>Betingelse 0 (Ref)</t>
  </si>
  <si>
    <t>Betingelse 1</t>
  </si>
  <si>
    <t>Betingelse 2</t>
  </si>
  <si>
    <t>Betingelse 3</t>
  </si>
  <si>
    <t>Betingelse 4</t>
  </si>
  <si>
    <t>Prøverør type</t>
  </si>
  <si>
    <t>Tid fra prøvetaking til sentrifugering (min.)</t>
  </si>
  <si>
    <t>Tid fra prøvetaking til analysering (min/timer/dager/uker)</t>
  </si>
  <si>
    <t>Tid fra sentrifugering til analysering (min/timer/dager/uker)</t>
  </si>
  <si>
    <r>
      <t>Temperatur før sentrifugering (</t>
    </r>
    <r>
      <rPr>
        <sz val="12"/>
        <color indexed="56"/>
        <rFont val="Calibri"/>
        <family val="2"/>
      </rPr>
      <t>◦</t>
    </r>
    <r>
      <rPr>
        <sz val="12"/>
        <color indexed="56"/>
        <rFont val="Arial"/>
        <family val="2"/>
      </rPr>
      <t>C)</t>
    </r>
  </si>
  <si>
    <t>Temperatur etter sentrifugering (◦C)</t>
  </si>
  <si>
    <t>Sentrifugeringsegenskaper*:</t>
  </si>
  <si>
    <t>Hastighet (G)</t>
  </si>
  <si>
    <t>Temperatur (◦C)</t>
  </si>
  <si>
    <t>Tid (min.)</t>
  </si>
  <si>
    <t>Spesielle betingelser</t>
  </si>
  <si>
    <t>Har prøven vært frosset? Oppgi temperatur</t>
  </si>
  <si>
    <t>Andre betingelser (oppgi)</t>
  </si>
  <si>
    <t>*Dersom det er brukt dobbel sentrifugeringstid angis hastighet / tid / temperatur både for 1. og 2. sentrifugering</t>
  </si>
  <si>
    <t>Vurdering av funn og annen viktig informasjon til forsøket:</t>
  </si>
  <si>
    <t>Konklusjon:</t>
  </si>
  <si>
    <t>D-dimer</t>
  </si>
  <si>
    <t>Fotometerisk</t>
  </si>
  <si>
    <t>Holdbarhetsstudie av D-dimer ved ulik oppbevaring i romtemperatur: Sentrifugert citratrør, Avpipettert citratplasma, usentrifugert citratrør. Prøvene ble sentrifugert fortløpende etter prøvetakning.  0-prøve analysert innen 1 time. Plasma avpipettert innen 30 min. 250uL citratplasma ble overført til mikrorør og fryst for hvert tidspunkt per glass. Usentrifugerte citratrør ble sentrifugert før avpipettering. En 0-prøve ble også fryst, for å se innvirkningen av nedfrysningen på analytten.</t>
  </si>
  <si>
    <t>StaR Max3 (MTU nr.: 44962)</t>
  </si>
  <si>
    <t>x</t>
  </si>
  <si>
    <t>"Straks"</t>
  </si>
  <si>
    <t>Målt verdi</t>
  </si>
  <si>
    <t>Helse Førde, avd. Lærdal Sjukehus</t>
  </si>
  <si>
    <t>D-Dimer</t>
  </si>
  <si>
    <t>Citratplasma</t>
  </si>
  <si>
    <t>STA-Liatest D-dimer Plus</t>
  </si>
  <si>
    <t>Ikkje testa transportform</t>
  </si>
  <si>
    <t>Citratglass, 3,2%, Vacuette</t>
  </si>
  <si>
    <t>0t</t>
  </si>
  <si>
    <t>12t</t>
  </si>
  <si>
    <t>48t</t>
  </si>
  <si>
    <t>24t</t>
  </si>
  <si>
    <t>72t</t>
  </si>
  <si>
    <t>Januar-februar 2023</t>
  </si>
  <si>
    <t>Karianne Molland Sanden, epost: karianne.molland.sanden@helse-forde.no</t>
  </si>
  <si>
    <t xml:space="preserve">Alle prøvane er tatt mellom 16/1 og 23/1-23, og sentrifugert, avpipettert og frose etter 0-72t. </t>
  </si>
  <si>
    <t>Alle prøvane er analysert 1/2 eller 21/2</t>
  </si>
  <si>
    <t>Romtemperatur</t>
  </si>
  <si>
    <t>4000 G</t>
  </si>
  <si>
    <t>3 min</t>
  </si>
  <si>
    <t>Dato og signatur: 23.05.23. Karianne Molland Sanden (fagansvarlig bioingeniør) og Anne Lise Bjørke Monsen (avdelingsoverlege)</t>
  </si>
  <si>
    <t xml:space="preserve">Det blir vurdert at  analysen er holdbar i 72 timar i romtemperatur, både i sentrifugert og usentrifugert citratblod.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</si>
</sst>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0"/>
      <name val="Arial"/>
    </font>
    <font>
      <sz val="18"/>
      <name val="Arial"/>
    </font>
    <font>
      <b/>
      <sz val="10"/>
      <name val="Arial"/>
      <family val="2"/>
    </font>
    <font>
      <sz val="12"/>
      <name val="Arial"/>
      <family val="2"/>
    </font>
    <font>
      <b/>
      <sz val="10"/>
      <color indexed="12"/>
      <name val="Arial"/>
      <family val="2"/>
    </font>
    <font>
      <b/>
      <sz val="11"/>
      <name val="Calibri"/>
      <family val="2"/>
    </font>
    <font>
      <sz val="12"/>
      <color indexed="56"/>
      <name val="Arial"/>
      <family val="2"/>
    </font>
    <font>
      <sz val="12"/>
      <color indexed="56"/>
      <name val="Calibri"/>
      <family val="2"/>
    </font>
    <font>
      <sz val="28"/>
      <color theme="3" tint="-0.499984740745262"/>
      <name val="Arial"/>
      <family val="2"/>
    </font>
    <font>
      <sz val="16"/>
      <color theme="3" tint="-0.499984740745262"/>
      <name val="Arial"/>
      <family val="2"/>
    </font>
    <font>
      <sz val="8"/>
      <color theme="3" tint="-0.499984740745262"/>
      <name val="Arial"/>
      <family val="2"/>
    </font>
    <font>
      <b/>
      <sz val="16"/>
      <color theme="3" tint="-0.499984740745262"/>
      <name val="Arial"/>
      <family val="2"/>
    </font>
    <font>
      <sz val="10"/>
      <color theme="3" tint="-0.499984740745262"/>
      <name val="Arial"/>
      <family val="2"/>
    </font>
    <font>
      <b/>
      <sz val="16"/>
      <color rgb="FFFF0000"/>
      <name val="Arial"/>
      <family val="2"/>
    </font>
    <font>
      <sz val="12"/>
      <color theme="3" tint="-0.499984740745262"/>
      <name val="Arial"/>
      <family val="2"/>
    </font>
    <font>
      <b/>
      <sz val="12"/>
      <color theme="3" tint="-0.499984740745262"/>
      <name val="Arial"/>
      <family val="2"/>
    </font>
    <font>
      <sz val="36"/>
      <color theme="3" tint="-0.499984740745262"/>
      <name val="Arial"/>
      <family val="2"/>
    </font>
    <font>
      <b/>
      <sz val="36"/>
      <color theme="3" tint="-0.499984740745262"/>
      <name val="Arial"/>
      <family val="2"/>
    </font>
    <font>
      <sz val="11"/>
      <color rgb="FF9C0006"/>
      <name val="Calibri"/>
      <family val="2"/>
      <scheme val="minor"/>
    </font>
    <font>
      <sz val="11"/>
      <color rgb="FF9C6500"/>
      <name val="Calibri"/>
      <family val="2"/>
      <scheme val="minor"/>
    </font>
    <font>
      <sz val="9"/>
      <color indexed="81"/>
      <name val="Tahoma"/>
      <charset val="1"/>
    </font>
    <font>
      <b/>
      <sz val="9"/>
      <color indexed="81"/>
      <name val="Tahoma"/>
      <charset val="1"/>
    </font>
    <font>
      <sz val="9"/>
      <color indexed="81"/>
      <name val="Tahoma"/>
      <family val="2"/>
    </font>
    <font>
      <b/>
      <sz val="9"/>
      <color indexed="81"/>
      <name val="Tahoma"/>
      <family val="2"/>
    </font>
    <font>
      <sz val="10"/>
      <name val="Arial"/>
      <family val="2"/>
    </font>
    <font>
      <b/>
      <sz val="11"/>
      <color indexed="8"/>
      <name val="Calibri"/>
      <family val="2"/>
    </font>
    <font>
      <b/>
      <sz val="11"/>
      <color rgb="FF9C0006"/>
      <name val="Calibri"/>
      <family val="2"/>
      <scheme val="minor"/>
    </font>
    <font>
      <b/>
      <sz val="11"/>
      <name val="Calibri"/>
      <family val="2"/>
      <scheme val="minor"/>
    </font>
    <font>
      <b/>
      <sz val="11"/>
      <color indexed="8"/>
      <name val="Calibri"/>
      <family val="2"/>
      <scheme val="minor"/>
    </font>
    <font>
      <sz val="11"/>
      <color rgb="FF000000"/>
      <name val="Calibri"/>
      <family val="2"/>
    </font>
  </fonts>
  <fills count="9">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FFC7CE"/>
      </patternFill>
    </fill>
    <fill>
      <patternFill patternType="solid">
        <fgColor rgb="FFFFEB9C"/>
      </patternFill>
    </fill>
  </fills>
  <borders count="40">
    <border>
      <left/>
      <right/>
      <top/>
      <bottom/>
      <diagonal/>
    </border>
    <border>
      <left style="medium">
        <color indexed="64"/>
      </left>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s>
  <cellStyleXfs count="3">
    <xf numFmtId="0" fontId="0" fillId="0" borderId="0"/>
    <xf numFmtId="0" fontId="18" fillId="7" borderId="0" applyNumberFormat="0" applyBorder="0" applyAlignment="0" applyProtection="0"/>
    <xf numFmtId="0" fontId="19" fillId="8" borderId="0" applyNumberFormat="0" applyBorder="0" applyAlignment="0" applyProtection="0"/>
  </cellStyleXfs>
  <cellXfs count="131">
    <xf numFmtId="0" fontId="0" fillId="0" borderId="0" xfId="0"/>
    <xf numFmtId="0" fontId="0" fillId="2" borderId="2" xfId="0" applyFill="1" applyBorder="1" applyProtection="1">
      <protection locked="0"/>
    </xf>
    <xf numFmtId="0" fontId="0" fillId="2" borderId="3" xfId="0" applyFill="1" applyBorder="1" applyProtection="1">
      <protection locked="0"/>
    </xf>
    <xf numFmtId="0" fontId="0" fillId="0" borderId="0" xfId="0" applyProtection="1">
      <protection hidden="1"/>
    </xf>
    <xf numFmtId="0" fontId="1" fillId="3" borderId="0" xfId="0" applyFont="1" applyFill="1"/>
    <xf numFmtId="0" fontId="0" fillId="3" borderId="0" xfId="0" applyFill="1"/>
    <xf numFmtId="0" fontId="1" fillId="3" borderId="0" xfId="0" applyFont="1" applyFill="1" applyAlignment="1">
      <alignment horizontal="right"/>
    </xf>
    <xf numFmtId="0" fontId="2" fillId="3" borderId="0" xfId="0" applyFont="1" applyFill="1" applyAlignment="1">
      <alignment horizontal="right"/>
    </xf>
    <xf numFmtId="0" fontId="2" fillId="3" borderId="0" xfId="0" applyFont="1" applyFill="1"/>
    <xf numFmtId="0" fontId="2" fillId="3" borderId="4" xfId="0" applyFont="1" applyFill="1" applyBorder="1" applyAlignment="1">
      <alignment horizontal="right"/>
    </xf>
    <xf numFmtId="0" fontId="2" fillId="3" borderId="5" xfId="0" applyFont="1" applyFill="1" applyBorder="1" applyAlignment="1">
      <alignment horizontal="center"/>
    </xf>
    <xf numFmtId="0" fontId="0" fillId="3" borderId="1" xfId="0" applyFill="1" applyBorder="1"/>
    <xf numFmtId="0" fontId="2" fillId="3" borderId="6" xfId="0" applyFont="1" applyFill="1" applyBorder="1" applyAlignment="1">
      <alignment horizontal="center"/>
    </xf>
    <xf numFmtId="2" fontId="0" fillId="3" borderId="0" xfId="0" applyNumberFormat="1" applyFill="1"/>
    <xf numFmtId="0" fontId="2" fillId="3" borderId="7" xfId="0" applyFont="1" applyFill="1" applyBorder="1" applyAlignment="1">
      <alignment horizontal="center"/>
    </xf>
    <xf numFmtId="0" fontId="2" fillId="3" borderId="8" xfId="0" applyFont="1" applyFill="1" applyBorder="1" applyAlignment="1">
      <alignment horizontal="center"/>
    </xf>
    <xf numFmtId="0" fontId="2" fillId="3" borderId="9" xfId="0" applyFont="1" applyFill="1" applyBorder="1" applyAlignment="1">
      <alignment horizontal="center"/>
    </xf>
    <xf numFmtId="2" fontId="2" fillId="3" borderId="11" xfId="0" applyNumberFormat="1" applyFont="1" applyFill="1" applyBorder="1"/>
    <xf numFmtId="2" fontId="2" fillId="3" borderId="12" xfId="0" applyNumberFormat="1" applyFont="1" applyFill="1" applyBorder="1"/>
    <xf numFmtId="2" fontId="0" fillId="3" borderId="10" xfId="0" applyNumberFormat="1" applyFill="1" applyBorder="1"/>
    <xf numFmtId="2" fontId="0" fillId="3" borderId="13" xfId="0" applyNumberFormat="1" applyFill="1" applyBorder="1"/>
    <xf numFmtId="2" fontId="0" fillId="3" borderId="9" xfId="0" applyNumberFormat="1" applyFill="1" applyBorder="1"/>
    <xf numFmtId="2" fontId="2" fillId="3" borderId="14" xfId="0" applyNumberFormat="1" applyFont="1" applyFill="1" applyBorder="1"/>
    <xf numFmtId="2" fontId="0" fillId="3" borderId="4" xfId="0" applyNumberFormat="1" applyFill="1" applyBorder="1"/>
    <xf numFmtId="2" fontId="5" fillId="0" borderId="15" xfId="0" applyNumberFormat="1" applyFont="1" applyBorder="1" applyAlignment="1" applyProtection="1">
      <alignment horizontal="center"/>
      <protection locked="0"/>
    </xf>
    <xf numFmtId="2" fontId="5" fillId="0" borderId="16" xfId="0" applyNumberFormat="1" applyFont="1" applyBorder="1" applyAlignment="1" applyProtection="1">
      <alignment horizontal="center"/>
      <protection locked="0"/>
    </xf>
    <xf numFmtId="0" fontId="0" fillId="4" borderId="0" xfId="0" applyFill="1"/>
    <xf numFmtId="0" fontId="8" fillId="4" borderId="0" xfId="0" applyFont="1" applyFill="1"/>
    <xf numFmtId="0" fontId="9" fillId="5" borderId="16" xfId="0" applyFont="1" applyFill="1" applyBorder="1"/>
    <xf numFmtId="0" fontId="10" fillId="5" borderId="16" xfId="0" applyFont="1" applyFill="1" applyBorder="1"/>
    <xf numFmtId="0" fontId="11" fillId="4" borderId="0" xfId="0" applyFont="1" applyFill="1"/>
    <xf numFmtId="0" fontId="12" fillId="4" borderId="0" xfId="0" applyFont="1" applyFill="1"/>
    <xf numFmtId="0" fontId="13" fillId="4" borderId="0" xfId="0" applyFont="1" applyFill="1"/>
    <xf numFmtId="0" fontId="14" fillId="4" borderId="0" xfId="0" applyFont="1" applyFill="1"/>
    <xf numFmtId="0" fontId="14" fillId="5" borderId="16" xfId="0" applyFont="1" applyFill="1" applyBorder="1"/>
    <xf numFmtId="0" fontId="14" fillId="5" borderId="16" xfId="0" applyFont="1" applyFill="1" applyBorder="1" applyAlignment="1">
      <alignment horizontal="center"/>
    </xf>
    <xf numFmtId="0" fontId="14" fillId="6" borderId="16" xfId="0" applyFont="1" applyFill="1" applyBorder="1"/>
    <xf numFmtId="0" fontId="14" fillId="6" borderId="17" xfId="0" applyFont="1" applyFill="1" applyBorder="1"/>
    <xf numFmtId="0" fontId="14" fillId="6" borderId="19" xfId="0" applyFont="1" applyFill="1" applyBorder="1"/>
    <xf numFmtId="0" fontId="14" fillId="6" borderId="18" xfId="0" applyFont="1" applyFill="1" applyBorder="1"/>
    <xf numFmtId="0" fontId="15" fillId="6" borderId="16" xfId="0" applyFont="1" applyFill="1" applyBorder="1"/>
    <xf numFmtId="0" fontId="14" fillId="6" borderId="21" xfId="0" applyFont="1" applyFill="1" applyBorder="1"/>
    <xf numFmtId="0" fontId="14" fillId="6" borderId="22" xfId="0" applyFont="1" applyFill="1" applyBorder="1"/>
    <xf numFmtId="0" fontId="14" fillId="6" borderId="23" xfId="0" applyFont="1" applyFill="1" applyBorder="1"/>
    <xf numFmtId="0" fontId="14" fillId="6" borderId="15" xfId="0" applyFont="1" applyFill="1" applyBorder="1"/>
    <xf numFmtId="0" fontId="14" fillId="6" borderId="26" xfId="0" applyFont="1" applyFill="1" applyBorder="1"/>
    <xf numFmtId="0" fontId="14" fillId="6" borderId="29" xfId="0" applyFont="1" applyFill="1" applyBorder="1"/>
    <xf numFmtId="0" fontId="0" fillId="5" borderId="0" xfId="0" applyFill="1"/>
    <xf numFmtId="0" fontId="16" fillId="4" borderId="0" xfId="0" applyFont="1" applyFill="1"/>
    <xf numFmtId="2" fontId="5" fillId="0" borderId="22" xfId="0" applyNumberFormat="1" applyFont="1" applyBorder="1" applyAlignment="1" applyProtection="1">
      <alignment horizontal="center"/>
      <protection locked="0"/>
    </xf>
    <xf numFmtId="2" fontId="5" fillId="0" borderId="23" xfId="0" applyNumberFormat="1" applyFont="1" applyBorder="1" applyAlignment="1" applyProtection="1">
      <alignment horizontal="center"/>
      <protection locked="0"/>
    </xf>
    <xf numFmtId="2" fontId="5" fillId="0" borderId="24" xfId="0" applyNumberFormat="1" applyFont="1" applyBorder="1" applyAlignment="1" applyProtection="1">
      <alignment horizontal="center"/>
      <protection locked="0"/>
    </xf>
    <xf numFmtId="2" fontId="5" fillId="0" borderId="25" xfId="0" applyNumberFormat="1" applyFont="1" applyBorder="1" applyAlignment="1" applyProtection="1">
      <alignment horizontal="center"/>
      <protection locked="0"/>
    </xf>
    <xf numFmtId="0" fontId="2" fillId="3" borderId="13" xfId="0" applyFont="1" applyFill="1" applyBorder="1" applyAlignment="1">
      <alignment horizontal="center"/>
    </xf>
    <xf numFmtId="0" fontId="2" fillId="3" borderId="0" xfId="0" applyFont="1" applyFill="1" applyAlignment="1">
      <alignment horizontal="center"/>
    </xf>
    <xf numFmtId="164" fontId="18" fillId="7" borderId="0" xfId="1" applyNumberFormat="1" applyProtection="1">
      <protection locked="0"/>
    </xf>
    <xf numFmtId="2" fontId="0" fillId="3" borderId="8" xfId="0" applyNumberFormat="1" applyFill="1" applyBorder="1"/>
    <xf numFmtId="0" fontId="0" fillId="0" borderId="0" xfId="0" applyAlignment="1">
      <alignment vertical="center" wrapText="1"/>
    </xf>
    <xf numFmtId="0" fontId="2" fillId="3" borderId="36" xfId="0" applyFont="1" applyFill="1" applyBorder="1" applyAlignment="1">
      <alignment horizontal="center"/>
    </xf>
    <xf numFmtId="0" fontId="2" fillId="3" borderId="37" xfId="0" applyFont="1" applyFill="1" applyBorder="1" applyAlignment="1">
      <alignment horizontal="center"/>
    </xf>
    <xf numFmtId="2" fontId="19" fillId="8" borderId="16" xfId="2" applyNumberFormat="1" applyBorder="1" applyAlignment="1" applyProtection="1">
      <alignment horizontal="center"/>
      <protection locked="0"/>
    </xf>
    <xf numFmtId="2" fontId="18" fillId="7" borderId="25" xfId="1" applyNumberFormat="1" applyBorder="1" applyAlignment="1" applyProtection="1">
      <alignment horizontal="center"/>
      <protection locked="0"/>
    </xf>
    <xf numFmtId="2" fontId="18" fillId="7" borderId="16" xfId="1" applyNumberFormat="1" applyBorder="1" applyAlignment="1" applyProtection="1">
      <alignment horizontal="center"/>
      <protection locked="0"/>
    </xf>
    <xf numFmtId="2" fontId="5" fillId="0" borderId="15" xfId="0" applyNumberFormat="1" applyFont="1" applyBorder="1" applyAlignment="1" applyProtection="1">
      <alignment horizontal="center" vertical="center"/>
      <protection locked="0"/>
    </xf>
    <xf numFmtId="2" fontId="5" fillId="0" borderId="16" xfId="0" applyNumberFormat="1" applyFont="1" applyBorder="1" applyAlignment="1" applyProtection="1">
      <alignment horizontal="center" vertical="center"/>
      <protection locked="0"/>
    </xf>
    <xf numFmtId="2" fontId="5" fillId="0" borderId="25" xfId="0" applyNumberFormat="1" applyFont="1" applyBorder="1" applyAlignment="1" applyProtection="1">
      <alignment horizontal="center" vertical="center"/>
      <protection locked="0"/>
    </xf>
    <xf numFmtId="2" fontId="25" fillId="0" borderId="15" xfId="0" applyNumberFormat="1" applyFont="1" applyBorder="1" applyAlignment="1" applyProtection="1">
      <alignment horizontal="center" vertical="center"/>
      <protection locked="0"/>
    </xf>
    <xf numFmtId="2" fontId="25" fillId="0" borderId="16" xfId="0" applyNumberFormat="1" applyFont="1" applyBorder="1" applyAlignment="1" applyProtection="1">
      <alignment horizontal="center" vertical="center"/>
      <protection locked="0"/>
    </xf>
    <xf numFmtId="2" fontId="25" fillId="0" borderId="25" xfId="0" applyNumberFormat="1" applyFont="1" applyBorder="1" applyAlignment="1" applyProtection="1">
      <alignment horizontal="center" vertical="center"/>
      <protection locked="0"/>
    </xf>
    <xf numFmtId="2" fontId="25" fillId="0" borderId="26" xfId="0" applyNumberFormat="1" applyFont="1" applyBorder="1" applyAlignment="1" applyProtection="1">
      <alignment horizontal="center" vertical="center"/>
      <protection locked="0"/>
    </xf>
    <xf numFmtId="2" fontId="25" fillId="0" borderId="27" xfId="0" applyNumberFormat="1" applyFont="1" applyBorder="1" applyAlignment="1" applyProtection="1">
      <alignment horizontal="center" vertical="center"/>
      <protection locked="0"/>
    </xf>
    <xf numFmtId="2" fontId="25" fillId="0" borderId="28" xfId="0" applyNumberFormat="1" applyFont="1" applyBorder="1" applyAlignment="1" applyProtection="1">
      <alignment horizontal="center" vertical="center"/>
      <protection locked="0"/>
    </xf>
    <xf numFmtId="2" fontId="27" fillId="0" borderId="15" xfId="0" applyNumberFormat="1" applyFont="1" applyBorder="1" applyAlignment="1" applyProtection="1">
      <alignment horizontal="center" vertical="center"/>
      <protection locked="0"/>
    </xf>
    <xf numFmtId="2" fontId="26" fillId="7" borderId="16" xfId="1" applyNumberFormat="1" applyFont="1" applyBorder="1" applyAlignment="1" applyProtection="1">
      <alignment horizontal="center" vertical="center"/>
      <protection locked="0"/>
    </xf>
    <xf numFmtId="2" fontId="27" fillId="0" borderId="16" xfId="0" applyNumberFormat="1" applyFont="1" applyBorder="1" applyAlignment="1" applyProtection="1">
      <alignment horizontal="center" vertical="center"/>
      <protection locked="0"/>
    </xf>
    <xf numFmtId="2" fontId="27" fillId="0" borderId="25" xfId="0" applyNumberFormat="1" applyFont="1" applyBorder="1" applyAlignment="1" applyProtection="1">
      <alignment horizontal="center" vertical="center"/>
      <protection locked="0"/>
    </xf>
    <xf numFmtId="2" fontId="28" fillId="0" borderId="15" xfId="0" applyNumberFormat="1" applyFont="1" applyBorder="1" applyAlignment="1" applyProtection="1">
      <alignment horizontal="center" vertical="center"/>
      <protection locked="0"/>
    </xf>
    <xf numFmtId="2" fontId="28" fillId="0" borderId="16" xfId="0" applyNumberFormat="1" applyFont="1" applyBorder="1" applyAlignment="1" applyProtection="1">
      <alignment horizontal="center" vertical="center"/>
      <protection locked="0"/>
    </xf>
    <xf numFmtId="2" fontId="28" fillId="0" borderId="25" xfId="0" applyNumberFormat="1" applyFont="1" applyBorder="1" applyAlignment="1" applyProtection="1">
      <alignment horizontal="center" vertical="center"/>
      <protection locked="0"/>
    </xf>
    <xf numFmtId="2" fontId="28" fillId="0" borderId="26" xfId="0" applyNumberFormat="1" applyFont="1" applyBorder="1" applyAlignment="1" applyProtection="1">
      <alignment horizontal="center" vertical="center"/>
      <protection locked="0"/>
    </xf>
    <xf numFmtId="2" fontId="28" fillId="0" borderId="27" xfId="0" applyNumberFormat="1" applyFont="1" applyBorder="1" applyAlignment="1" applyProtection="1">
      <alignment horizontal="center" vertical="center"/>
      <protection locked="0"/>
    </xf>
    <xf numFmtId="2" fontId="28" fillId="0" borderId="28" xfId="0" applyNumberFormat="1" applyFont="1" applyBorder="1" applyAlignment="1" applyProtection="1">
      <alignment horizontal="center" vertical="center"/>
      <protection locked="0"/>
    </xf>
    <xf numFmtId="0" fontId="27" fillId="0" borderId="0" xfId="0" applyFont="1" applyAlignment="1">
      <alignment horizontal="center" vertical="center"/>
    </xf>
    <xf numFmtId="2" fontId="19" fillId="8" borderId="15" xfId="2" applyNumberFormat="1" applyBorder="1" applyAlignment="1" applyProtection="1">
      <alignment horizontal="center"/>
      <protection locked="0"/>
    </xf>
    <xf numFmtId="0" fontId="27" fillId="0" borderId="0" xfId="0" applyFont="1" applyAlignment="1">
      <alignment horizontal="center"/>
    </xf>
    <xf numFmtId="0" fontId="0" fillId="0" borderId="16" xfId="0" applyBorder="1" applyAlignment="1">
      <alignment horizontal="center" vertical="center"/>
    </xf>
    <xf numFmtId="2" fontId="0" fillId="0" borderId="16" xfId="0" applyNumberFormat="1" applyBorder="1" applyAlignment="1">
      <alignment horizontal="center" vertical="center"/>
    </xf>
    <xf numFmtId="0" fontId="16" fillId="5" borderId="38" xfId="0" applyFont="1" applyFill="1" applyBorder="1"/>
    <xf numFmtId="0" fontId="0" fillId="5" borderId="13" xfId="0" applyFill="1" applyBorder="1"/>
    <xf numFmtId="0" fontId="0" fillId="5" borderId="8" xfId="0" applyFill="1" applyBorder="1"/>
    <xf numFmtId="0" fontId="0" fillId="5" borderId="1" xfId="0" applyFill="1" applyBorder="1"/>
    <xf numFmtId="0" fontId="0" fillId="5" borderId="9" xfId="0" applyFill="1" applyBorder="1"/>
    <xf numFmtId="0" fontId="29" fillId="0" borderId="1" xfId="0" applyFont="1" applyBorder="1"/>
    <xf numFmtId="0" fontId="0" fillId="5" borderId="7" xfId="0" applyFill="1" applyBorder="1"/>
    <xf numFmtId="0" fontId="0" fillId="5" borderId="4" xfId="0" applyFill="1" applyBorder="1"/>
    <xf numFmtId="0" fontId="0" fillId="5" borderId="10" xfId="0" applyFill="1" applyBorder="1"/>
    <xf numFmtId="0" fontId="8" fillId="5" borderId="38" xfId="0" applyFont="1" applyFill="1" applyBorder="1"/>
    <xf numFmtId="0" fontId="17" fillId="4" borderId="0" xfId="0" applyFont="1" applyFill="1" applyAlignment="1">
      <alignment horizontal="center"/>
    </xf>
    <xf numFmtId="0" fontId="0" fillId="5" borderId="17" xfId="0" applyFill="1" applyBorder="1" applyAlignment="1">
      <alignment horizontal="center"/>
    </xf>
    <xf numFmtId="0" fontId="0" fillId="5" borderId="18" xfId="0" applyFill="1" applyBorder="1" applyAlignment="1">
      <alignment horizontal="center"/>
    </xf>
    <xf numFmtId="0" fontId="0" fillId="5" borderId="19" xfId="0" applyFill="1" applyBorder="1" applyAlignment="1">
      <alignment horizontal="center"/>
    </xf>
    <xf numFmtId="0" fontId="0" fillId="5" borderId="30" xfId="0" applyFill="1" applyBorder="1" applyAlignment="1">
      <alignment horizontal="center"/>
    </xf>
    <xf numFmtId="0" fontId="0" fillId="5" borderId="20" xfId="0" applyFill="1" applyBorder="1" applyAlignment="1">
      <alignment horizontal="center"/>
    </xf>
    <xf numFmtId="0" fontId="0" fillId="5" borderId="31" xfId="0" applyFill="1" applyBorder="1" applyAlignment="1">
      <alignment horizontal="center"/>
    </xf>
    <xf numFmtId="0" fontId="0" fillId="5" borderId="32" xfId="0" applyFill="1" applyBorder="1" applyAlignment="1">
      <alignment horizontal="center"/>
    </xf>
    <xf numFmtId="0" fontId="0" fillId="5" borderId="33" xfId="0" applyFill="1" applyBorder="1" applyAlignment="1">
      <alignment horizontal="center"/>
    </xf>
    <xf numFmtId="0" fontId="0" fillId="5" borderId="34" xfId="0" applyFill="1" applyBorder="1" applyAlignment="1">
      <alignment horizontal="center"/>
    </xf>
    <xf numFmtId="0" fontId="24" fillId="5" borderId="17" xfId="0" applyFont="1" applyFill="1" applyBorder="1" applyAlignment="1">
      <alignment horizontal="center"/>
    </xf>
    <xf numFmtId="0" fontId="24" fillId="5" borderId="18" xfId="0" applyFont="1" applyFill="1" applyBorder="1" applyAlignment="1">
      <alignment horizontal="center"/>
    </xf>
    <xf numFmtId="0" fontId="24" fillId="5" borderId="19" xfId="0" applyFont="1" applyFill="1" applyBorder="1" applyAlignment="1">
      <alignment horizontal="center"/>
    </xf>
    <xf numFmtId="0" fontId="14" fillId="6" borderId="0" xfId="0" applyFont="1" applyFill="1" applyAlignment="1">
      <alignment horizontal="center"/>
    </xf>
    <xf numFmtId="0" fontId="14" fillId="5" borderId="17" xfId="0" applyFont="1" applyFill="1" applyBorder="1" applyAlignment="1">
      <alignment horizontal="center"/>
    </xf>
    <xf numFmtId="0" fontId="14" fillId="5" borderId="18" xfId="0" applyFont="1" applyFill="1" applyBorder="1" applyAlignment="1">
      <alignment horizontal="center"/>
    </xf>
    <xf numFmtId="0" fontId="14" fillId="5" borderId="17" xfId="0" applyFont="1" applyFill="1" applyBorder="1" applyAlignment="1">
      <alignment horizontal="center" wrapText="1"/>
    </xf>
    <xf numFmtId="0" fontId="14" fillId="5" borderId="18" xfId="0" applyFont="1" applyFill="1" applyBorder="1" applyAlignment="1">
      <alignment horizontal="center" wrapText="1"/>
    </xf>
    <xf numFmtId="0" fontId="14" fillId="5" borderId="19" xfId="0" applyFont="1" applyFill="1" applyBorder="1" applyAlignment="1">
      <alignment horizontal="center" wrapText="1"/>
    </xf>
    <xf numFmtId="0" fontId="14" fillId="5" borderId="19" xfId="0" applyFont="1" applyFill="1" applyBorder="1" applyAlignment="1">
      <alignment horizontal="center"/>
    </xf>
    <xf numFmtId="0" fontId="14" fillId="5" borderId="39" xfId="0" applyFont="1" applyFill="1" applyBorder="1" applyAlignment="1">
      <alignment horizontal="center"/>
    </xf>
    <xf numFmtId="0" fontId="14" fillId="5" borderId="37" xfId="0" applyFont="1" applyFill="1" applyBorder="1" applyAlignment="1">
      <alignment horizontal="center"/>
    </xf>
    <xf numFmtId="0" fontId="14" fillId="5" borderId="6" xfId="0" applyFont="1" applyFill="1" applyBorder="1" applyAlignment="1">
      <alignment horizontal="center"/>
    </xf>
    <xf numFmtId="0" fontId="1" fillId="2" borderId="0" xfId="0" applyFont="1" applyFill="1" applyAlignment="1" applyProtection="1">
      <alignment wrapText="1"/>
      <protection locked="0"/>
    </xf>
    <xf numFmtId="0" fontId="0" fillId="0" borderId="0" xfId="0" applyAlignment="1" applyProtection="1">
      <alignment wrapText="1"/>
      <protection locked="0"/>
    </xf>
    <xf numFmtId="0" fontId="2" fillId="3" borderId="35" xfId="0" applyFont="1" applyFill="1" applyBorder="1" applyAlignment="1">
      <alignment horizontal="center"/>
    </xf>
    <xf numFmtId="0" fontId="0" fillId="3" borderId="0" xfId="0" applyFill="1" applyAlignment="1">
      <alignment horizontal="center"/>
    </xf>
    <xf numFmtId="0" fontId="3" fillId="3" borderId="0" xfId="0" applyFont="1" applyFill="1" applyAlignment="1">
      <alignment vertical="justify" wrapText="1"/>
    </xf>
    <xf numFmtId="0" fontId="0" fillId="0" borderId="0" xfId="0" applyAlignment="1">
      <alignment vertical="justify" wrapText="1"/>
    </xf>
    <xf numFmtId="0" fontId="2" fillId="3" borderId="33" xfId="0" applyFont="1" applyFill="1" applyBorder="1" applyAlignment="1">
      <alignment horizontal="center"/>
    </xf>
    <xf numFmtId="0" fontId="0" fillId="0" borderId="33" xfId="0" applyBorder="1" applyAlignment="1">
      <alignment horizontal="center"/>
    </xf>
    <xf numFmtId="0" fontId="3" fillId="3" borderId="1" xfId="0" applyFont="1" applyFill="1" applyBorder="1" applyAlignment="1">
      <alignment vertical="center" wrapText="1"/>
    </xf>
    <xf numFmtId="0" fontId="0" fillId="0" borderId="0" xfId="0" applyAlignment="1">
      <alignment vertical="center"/>
    </xf>
    <xf numFmtId="0" fontId="0" fillId="0" borderId="1" xfId="0" applyBorder="1" applyAlignment="1">
      <alignment vertical="center"/>
    </xf>
  </cellXfs>
  <cellStyles count="3">
    <cellStyle name="Bad" xfId="1" builtinId="27"/>
    <cellStyle name="Neutral" xfId="2" builtinId="28"/>
    <cellStyle name="Normal" xfId="0" builtinId="0"/>
  </cellStyles>
  <dxfs count="3">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colors>
    <mruColors>
      <color rgb="FFAB0797"/>
      <color rgb="FF66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nb-NO"/>
              <a:t>D-Dimer:</a:t>
            </a:r>
            <a:r>
              <a:rPr lang="nb-NO" baseline="0"/>
              <a:t> Usentrifugert</a:t>
            </a:r>
            <a:endParaRPr lang="nb-NO"/>
          </a:p>
        </c:rich>
      </c:tx>
      <c:overlay val="0"/>
    </c:title>
    <c:autoTitleDeleted val="0"/>
    <c:plotArea>
      <c:layout>
        <c:manualLayout>
          <c:layoutTarget val="inner"/>
          <c:xMode val="edge"/>
          <c:yMode val="edge"/>
          <c:x val="9.4348497629280201E-2"/>
          <c:y val="3.4021273656582404E-2"/>
          <c:w val="0.76639093415850279"/>
          <c:h val="0.85648277223604519"/>
        </c:manualLayout>
      </c:layout>
      <c:scatterChart>
        <c:scatterStyle val="lineMarker"/>
        <c:varyColors val="0"/>
        <c:ser>
          <c:idx val="0"/>
          <c:order val="0"/>
          <c:spPr>
            <a:ln w="19050">
              <a:solidFill>
                <a:srgbClr val="000080"/>
              </a:solidFill>
              <a:prstDash val="solid"/>
            </a:ln>
          </c:spPr>
          <c:marker>
            <c:symbol val="none"/>
          </c:marker>
          <c:xVal>
            <c:numRef>
              <c:f>'Data Usentrifugert'!$B$6:$F$6</c:f>
              <c:numCache>
                <c:formatCode>General</c:formatCode>
                <c:ptCount val="5"/>
                <c:pt idx="0">
                  <c:v>0</c:v>
                </c:pt>
                <c:pt idx="1">
                  <c:v>12</c:v>
                </c:pt>
                <c:pt idx="2">
                  <c:v>24</c:v>
                </c:pt>
                <c:pt idx="3">
                  <c:v>48</c:v>
                </c:pt>
                <c:pt idx="4">
                  <c:v>72</c:v>
                </c:pt>
              </c:numCache>
            </c:numRef>
          </c:xVal>
          <c:yVal>
            <c:numRef>
              <c:f>'Data Usentrifugert'!$B$8:$F$8</c:f>
              <c:numCache>
                <c:formatCode>0.00</c:formatCode>
                <c:ptCount val="5"/>
                <c:pt idx="0">
                  <c:v>0.67</c:v>
                </c:pt>
                <c:pt idx="1">
                  <c:v>0.74</c:v>
                </c:pt>
                <c:pt idx="2">
                  <c:v>0.69</c:v>
                </c:pt>
                <c:pt idx="3">
                  <c:v>0.78</c:v>
                </c:pt>
                <c:pt idx="4">
                  <c:v>0.8</c:v>
                </c:pt>
              </c:numCache>
            </c:numRef>
          </c:yVal>
          <c:smooth val="0"/>
          <c:extLst>
            <c:ext xmlns:c16="http://schemas.microsoft.com/office/drawing/2014/chart" uri="{C3380CC4-5D6E-409C-BE32-E72D297353CC}">
              <c16:uniqueId val="{00000000-2ACE-4967-BC8E-7887BE30947F}"/>
            </c:ext>
          </c:extLst>
        </c:ser>
        <c:ser>
          <c:idx val="1"/>
          <c:order val="1"/>
          <c:spPr>
            <a:ln w="19050">
              <a:solidFill>
                <a:srgbClr val="FF00FF"/>
              </a:solidFill>
              <a:prstDash val="solid"/>
            </a:ln>
          </c:spPr>
          <c:marker>
            <c:symbol val="square"/>
            <c:size val="5"/>
            <c:spPr>
              <a:solidFill>
                <a:srgbClr val="AB0797"/>
              </a:solidFill>
              <a:ln>
                <a:solidFill>
                  <a:srgbClr val="AB0797"/>
                </a:solidFill>
              </a:ln>
            </c:spPr>
          </c:marker>
          <c:xVal>
            <c:numRef>
              <c:f>'Data Usentrifugert'!$B$6:$F$6</c:f>
              <c:numCache>
                <c:formatCode>General</c:formatCode>
                <c:ptCount val="5"/>
                <c:pt idx="0">
                  <c:v>0</c:v>
                </c:pt>
                <c:pt idx="1">
                  <c:v>12</c:v>
                </c:pt>
                <c:pt idx="2">
                  <c:v>24</c:v>
                </c:pt>
                <c:pt idx="3">
                  <c:v>48</c:v>
                </c:pt>
                <c:pt idx="4">
                  <c:v>72</c:v>
                </c:pt>
              </c:numCache>
            </c:numRef>
          </c:xVal>
          <c:yVal>
            <c:numRef>
              <c:f>'Data Usentrifugert'!$B$9:$F$9</c:f>
              <c:numCache>
                <c:formatCode>0.00</c:formatCode>
                <c:ptCount val="5"/>
                <c:pt idx="0">
                  <c:v>0.76</c:v>
                </c:pt>
                <c:pt idx="1">
                  <c:v>0.63</c:v>
                </c:pt>
                <c:pt idx="2">
                  <c:v>0.71</c:v>
                </c:pt>
                <c:pt idx="3">
                  <c:v>0.71299999999999997</c:v>
                </c:pt>
                <c:pt idx="4">
                  <c:v>0.78</c:v>
                </c:pt>
              </c:numCache>
            </c:numRef>
          </c:yVal>
          <c:smooth val="0"/>
          <c:extLst>
            <c:ext xmlns:c16="http://schemas.microsoft.com/office/drawing/2014/chart" uri="{C3380CC4-5D6E-409C-BE32-E72D297353CC}">
              <c16:uniqueId val="{00000001-2ACE-4967-BC8E-7887BE30947F}"/>
            </c:ext>
          </c:extLst>
        </c:ser>
        <c:ser>
          <c:idx val="2"/>
          <c:order val="2"/>
          <c:spPr>
            <a:ln w="19050">
              <a:solidFill>
                <a:srgbClr val="FFFF00"/>
              </a:solidFill>
              <a:prstDash val="solid"/>
            </a:ln>
          </c:spPr>
          <c:marker>
            <c:symbol val="none"/>
          </c:marker>
          <c:xVal>
            <c:numRef>
              <c:f>'Data Usentrifugert'!$B$6:$F$6</c:f>
              <c:numCache>
                <c:formatCode>General</c:formatCode>
                <c:ptCount val="5"/>
                <c:pt idx="0">
                  <c:v>0</c:v>
                </c:pt>
                <c:pt idx="1">
                  <c:v>12</c:v>
                </c:pt>
                <c:pt idx="2">
                  <c:v>24</c:v>
                </c:pt>
                <c:pt idx="3">
                  <c:v>48</c:v>
                </c:pt>
                <c:pt idx="4">
                  <c:v>72</c:v>
                </c:pt>
              </c:numCache>
            </c:numRef>
          </c:xVal>
          <c:yVal>
            <c:numRef>
              <c:f>'Data Usentrifugert'!$B$10:$F$10</c:f>
              <c:numCache>
                <c:formatCode>0.00</c:formatCode>
                <c:ptCount val="5"/>
                <c:pt idx="0">
                  <c:v>3.18</c:v>
                </c:pt>
                <c:pt idx="1">
                  <c:v>3.12</c:v>
                </c:pt>
                <c:pt idx="2">
                  <c:v>3.07</c:v>
                </c:pt>
                <c:pt idx="3">
                  <c:v>3.29</c:v>
                </c:pt>
                <c:pt idx="4">
                  <c:v>3.25</c:v>
                </c:pt>
              </c:numCache>
            </c:numRef>
          </c:yVal>
          <c:smooth val="0"/>
          <c:extLst>
            <c:ext xmlns:c16="http://schemas.microsoft.com/office/drawing/2014/chart" uri="{C3380CC4-5D6E-409C-BE32-E72D297353CC}">
              <c16:uniqueId val="{00000002-2ACE-4967-BC8E-7887BE30947F}"/>
            </c:ext>
          </c:extLst>
        </c:ser>
        <c:ser>
          <c:idx val="3"/>
          <c:order val="3"/>
          <c:spPr>
            <a:ln w="19050">
              <a:solidFill>
                <a:srgbClr val="00FFFF"/>
              </a:solidFill>
              <a:prstDash val="solid"/>
            </a:ln>
          </c:spPr>
          <c:marker>
            <c:symbol val="none"/>
          </c:marker>
          <c:xVal>
            <c:numRef>
              <c:f>'Data Usentrifugert'!$B$6:$F$6</c:f>
              <c:numCache>
                <c:formatCode>General</c:formatCode>
                <c:ptCount val="5"/>
                <c:pt idx="0">
                  <c:v>0</c:v>
                </c:pt>
                <c:pt idx="1">
                  <c:v>12</c:v>
                </c:pt>
                <c:pt idx="2">
                  <c:v>24</c:v>
                </c:pt>
                <c:pt idx="3">
                  <c:v>48</c:v>
                </c:pt>
                <c:pt idx="4">
                  <c:v>72</c:v>
                </c:pt>
              </c:numCache>
            </c:numRef>
          </c:xVal>
          <c:yVal>
            <c:numRef>
              <c:f>'Data Usentrifugert'!$B$11:$F$11</c:f>
              <c:numCache>
                <c:formatCode>0.00</c:formatCode>
                <c:ptCount val="5"/>
                <c:pt idx="0">
                  <c:v>0.92</c:v>
                </c:pt>
                <c:pt idx="1">
                  <c:v>0.89</c:v>
                </c:pt>
                <c:pt idx="2">
                  <c:v>0.95</c:v>
                </c:pt>
                <c:pt idx="3">
                  <c:v>0.82</c:v>
                </c:pt>
                <c:pt idx="4">
                  <c:v>0.94</c:v>
                </c:pt>
              </c:numCache>
            </c:numRef>
          </c:yVal>
          <c:smooth val="0"/>
          <c:extLst>
            <c:ext xmlns:c16="http://schemas.microsoft.com/office/drawing/2014/chart" uri="{C3380CC4-5D6E-409C-BE32-E72D297353CC}">
              <c16:uniqueId val="{00000003-2ACE-4967-BC8E-7887BE30947F}"/>
            </c:ext>
          </c:extLst>
        </c:ser>
        <c:ser>
          <c:idx val="4"/>
          <c:order val="4"/>
          <c:spPr>
            <a:ln w="19050">
              <a:solidFill>
                <a:srgbClr val="800080"/>
              </a:solidFill>
              <a:prstDash val="solid"/>
            </a:ln>
          </c:spPr>
          <c:marker>
            <c:symbol val="none"/>
          </c:marker>
          <c:xVal>
            <c:numRef>
              <c:f>'Data Usentrifugert'!$B$6:$F$6</c:f>
              <c:numCache>
                <c:formatCode>General</c:formatCode>
                <c:ptCount val="5"/>
                <c:pt idx="0">
                  <c:v>0</c:v>
                </c:pt>
                <c:pt idx="1">
                  <c:v>12</c:v>
                </c:pt>
                <c:pt idx="2">
                  <c:v>24</c:v>
                </c:pt>
                <c:pt idx="3">
                  <c:v>48</c:v>
                </c:pt>
                <c:pt idx="4">
                  <c:v>72</c:v>
                </c:pt>
              </c:numCache>
            </c:numRef>
          </c:xVal>
          <c:yVal>
            <c:numRef>
              <c:f>'Data Usentrifugert'!$B$12:$F$12</c:f>
              <c:numCache>
                <c:formatCode>0.00</c:formatCode>
                <c:ptCount val="5"/>
                <c:pt idx="0">
                  <c:v>1.69</c:v>
                </c:pt>
                <c:pt idx="1">
                  <c:v>1.69</c:v>
                </c:pt>
                <c:pt idx="2">
                  <c:v>1.76</c:v>
                </c:pt>
                <c:pt idx="3">
                  <c:v>1.8</c:v>
                </c:pt>
                <c:pt idx="4">
                  <c:v>1.68</c:v>
                </c:pt>
              </c:numCache>
            </c:numRef>
          </c:yVal>
          <c:smooth val="0"/>
          <c:extLst>
            <c:ext xmlns:c16="http://schemas.microsoft.com/office/drawing/2014/chart" uri="{C3380CC4-5D6E-409C-BE32-E72D297353CC}">
              <c16:uniqueId val="{00000004-2ACE-4967-BC8E-7887BE30947F}"/>
            </c:ext>
          </c:extLst>
        </c:ser>
        <c:ser>
          <c:idx val="5"/>
          <c:order val="5"/>
          <c:spPr>
            <a:ln w="19050">
              <a:solidFill>
                <a:srgbClr val="800000"/>
              </a:solidFill>
              <a:prstDash val="solid"/>
            </a:ln>
          </c:spPr>
          <c:marker>
            <c:symbol val="none"/>
          </c:marker>
          <c:xVal>
            <c:numRef>
              <c:f>'Data Usentrifugert'!$B$6:$F$6</c:f>
              <c:numCache>
                <c:formatCode>General</c:formatCode>
                <c:ptCount val="5"/>
                <c:pt idx="0">
                  <c:v>0</c:v>
                </c:pt>
                <c:pt idx="1">
                  <c:v>12</c:v>
                </c:pt>
                <c:pt idx="2">
                  <c:v>24</c:v>
                </c:pt>
                <c:pt idx="3">
                  <c:v>48</c:v>
                </c:pt>
                <c:pt idx="4">
                  <c:v>72</c:v>
                </c:pt>
              </c:numCache>
            </c:numRef>
          </c:xVal>
          <c:yVal>
            <c:numRef>
              <c:f>'Data Usentrifugert'!$B$13:$F$13</c:f>
              <c:numCache>
                <c:formatCode>0.00</c:formatCode>
                <c:ptCount val="5"/>
                <c:pt idx="0">
                  <c:v>0.27</c:v>
                </c:pt>
                <c:pt idx="1">
                  <c:v>0.27</c:v>
                </c:pt>
                <c:pt idx="2">
                  <c:v>0.27</c:v>
                </c:pt>
                <c:pt idx="3">
                  <c:v>0.27</c:v>
                </c:pt>
                <c:pt idx="4">
                  <c:v>0.27</c:v>
                </c:pt>
              </c:numCache>
            </c:numRef>
          </c:yVal>
          <c:smooth val="0"/>
          <c:extLst>
            <c:ext xmlns:c16="http://schemas.microsoft.com/office/drawing/2014/chart" uri="{C3380CC4-5D6E-409C-BE32-E72D297353CC}">
              <c16:uniqueId val="{00000005-2ACE-4967-BC8E-7887BE30947F}"/>
            </c:ext>
          </c:extLst>
        </c:ser>
        <c:ser>
          <c:idx val="6"/>
          <c:order val="6"/>
          <c:spPr>
            <a:ln w="19050">
              <a:solidFill>
                <a:srgbClr val="008080"/>
              </a:solidFill>
              <a:prstDash val="solid"/>
            </a:ln>
          </c:spPr>
          <c:marker>
            <c:symbol val="none"/>
          </c:marker>
          <c:xVal>
            <c:numRef>
              <c:f>'Data Usentrifugert'!$B$6:$F$6</c:f>
              <c:numCache>
                <c:formatCode>General</c:formatCode>
                <c:ptCount val="5"/>
                <c:pt idx="0">
                  <c:v>0</c:v>
                </c:pt>
                <c:pt idx="1">
                  <c:v>12</c:v>
                </c:pt>
                <c:pt idx="2">
                  <c:v>24</c:v>
                </c:pt>
                <c:pt idx="3">
                  <c:v>48</c:v>
                </c:pt>
                <c:pt idx="4">
                  <c:v>72</c:v>
                </c:pt>
              </c:numCache>
            </c:numRef>
          </c:xVal>
          <c:yVal>
            <c:numRef>
              <c:f>'Data Usentrifugert'!$B$14:$F$14</c:f>
              <c:numCache>
                <c:formatCode>0.00</c:formatCode>
                <c:ptCount val="5"/>
                <c:pt idx="0">
                  <c:v>0.56999999999999995</c:v>
                </c:pt>
                <c:pt idx="1">
                  <c:v>0.51</c:v>
                </c:pt>
                <c:pt idx="2">
                  <c:v>0.52</c:v>
                </c:pt>
                <c:pt idx="3">
                  <c:v>0.56000000000000005</c:v>
                </c:pt>
                <c:pt idx="4">
                  <c:v>0.48499999999999999</c:v>
                </c:pt>
              </c:numCache>
            </c:numRef>
          </c:yVal>
          <c:smooth val="0"/>
          <c:extLst>
            <c:ext xmlns:c16="http://schemas.microsoft.com/office/drawing/2014/chart" uri="{C3380CC4-5D6E-409C-BE32-E72D297353CC}">
              <c16:uniqueId val="{00000006-2ACE-4967-BC8E-7887BE30947F}"/>
            </c:ext>
          </c:extLst>
        </c:ser>
        <c:ser>
          <c:idx val="7"/>
          <c:order val="7"/>
          <c:spPr>
            <a:ln w="19050">
              <a:solidFill>
                <a:srgbClr val="0000FF"/>
              </a:solidFill>
              <a:prstDash val="solid"/>
            </a:ln>
          </c:spPr>
          <c:marker>
            <c:symbol val="none"/>
          </c:marker>
          <c:xVal>
            <c:numRef>
              <c:f>'Data Usentrifugert'!$B$6:$F$6</c:f>
              <c:numCache>
                <c:formatCode>General</c:formatCode>
                <c:ptCount val="5"/>
                <c:pt idx="0">
                  <c:v>0</c:v>
                </c:pt>
                <c:pt idx="1">
                  <c:v>12</c:v>
                </c:pt>
                <c:pt idx="2">
                  <c:v>24</c:v>
                </c:pt>
                <c:pt idx="3">
                  <c:v>48</c:v>
                </c:pt>
                <c:pt idx="4">
                  <c:v>72</c:v>
                </c:pt>
              </c:numCache>
            </c:numRef>
          </c:xVal>
          <c:yVal>
            <c:numRef>
              <c:f>'Data Usentrifugert'!$B$15:$F$15</c:f>
              <c:numCache>
                <c:formatCode>0.00</c:formatCode>
                <c:ptCount val="5"/>
                <c:pt idx="0">
                  <c:v>0.28000000000000003</c:v>
                </c:pt>
                <c:pt idx="1">
                  <c:v>0.33</c:v>
                </c:pt>
                <c:pt idx="2">
                  <c:v>0.3</c:v>
                </c:pt>
                <c:pt idx="3">
                  <c:v>0.35</c:v>
                </c:pt>
                <c:pt idx="4">
                  <c:v>0.27</c:v>
                </c:pt>
              </c:numCache>
            </c:numRef>
          </c:yVal>
          <c:smooth val="0"/>
          <c:extLst>
            <c:ext xmlns:c16="http://schemas.microsoft.com/office/drawing/2014/chart" uri="{C3380CC4-5D6E-409C-BE32-E72D297353CC}">
              <c16:uniqueId val="{00000007-2ACE-4967-BC8E-7887BE30947F}"/>
            </c:ext>
          </c:extLst>
        </c:ser>
        <c:ser>
          <c:idx val="8"/>
          <c:order val="8"/>
          <c:spPr>
            <a:ln w="19050">
              <a:solidFill>
                <a:schemeClr val="accent3">
                  <a:lumMod val="50000"/>
                </a:schemeClr>
              </a:solidFill>
              <a:prstDash val="solid"/>
            </a:ln>
          </c:spPr>
          <c:marker>
            <c:symbol val="none"/>
          </c:marker>
          <c:xVal>
            <c:numRef>
              <c:f>'Data Usentrifugert'!$B$6:$F$6</c:f>
              <c:numCache>
                <c:formatCode>General</c:formatCode>
                <c:ptCount val="5"/>
                <c:pt idx="0">
                  <c:v>0</c:v>
                </c:pt>
                <c:pt idx="1">
                  <c:v>12</c:v>
                </c:pt>
                <c:pt idx="2">
                  <c:v>24</c:v>
                </c:pt>
                <c:pt idx="3">
                  <c:v>48</c:v>
                </c:pt>
                <c:pt idx="4">
                  <c:v>72</c:v>
                </c:pt>
              </c:numCache>
            </c:numRef>
          </c:xVal>
          <c:yVal>
            <c:numRef>
              <c:f>'Data Usentrifugert'!$B$16:$F$16</c:f>
              <c:numCache>
                <c:formatCode>0.00</c:formatCode>
                <c:ptCount val="5"/>
                <c:pt idx="0">
                  <c:v>0.85</c:v>
                </c:pt>
                <c:pt idx="1">
                  <c:v>0.83</c:v>
                </c:pt>
                <c:pt idx="2">
                  <c:v>0.79</c:v>
                </c:pt>
                <c:pt idx="3">
                  <c:v>0.85</c:v>
                </c:pt>
                <c:pt idx="4">
                  <c:v>0.81</c:v>
                </c:pt>
              </c:numCache>
            </c:numRef>
          </c:yVal>
          <c:smooth val="0"/>
          <c:extLst>
            <c:ext xmlns:c16="http://schemas.microsoft.com/office/drawing/2014/chart" uri="{C3380CC4-5D6E-409C-BE32-E72D297353CC}">
              <c16:uniqueId val="{00000008-2ACE-4967-BC8E-7887BE30947F}"/>
            </c:ext>
          </c:extLst>
        </c:ser>
        <c:ser>
          <c:idx val="9"/>
          <c:order val="9"/>
          <c:spPr>
            <a:ln w="19050">
              <a:solidFill>
                <a:schemeClr val="accent3">
                  <a:lumMod val="75000"/>
                </a:schemeClr>
              </a:solidFill>
              <a:prstDash val="solid"/>
            </a:ln>
          </c:spPr>
          <c:marker>
            <c:symbol val="none"/>
          </c:marker>
          <c:xVal>
            <c:numRef>
              <c:f>'Data Usentrifugert'!$B$6:$F$6</c:f>
              <c:numCache>
                <c:formatCode>General</c:formatCode>
                <c:ptCount val="5"/>
                <c:pt idx="0">
                  <c:v>0</c:v>
                </c:pt>
                <c:pt idx="1">
                  <c:v>12</c:v>
                </c:pt>
                <c:pt idx="2">
                  <c:v>24</c:v>
                </c:pt>
                <c:pt idx="3">
                  <c:v>48</c:v>
                </c:pt>
                <c:pt idx="4">
                  <c:v>72</c:v>
                </c:pt>
              </c:numCache>
            </c:numRef>
          </c:xVal>
          <c:yVal>
            <c:numRef>
              <c:f>'Data Usentrifugert'!$B$17:$F$17</c:f>
              <c:numCache>
                <c:formatCode>0.00</c:formatCode>
                <c:ptCount val="5"/>
                <c:pt idx="0">
                  <c:v>0.27</c:v>
                </c:pt>
                <c:pt idx="1">
                  <c:v>0.27</c:v>
                </c:pt>
                <c:pt idx="2">
                  <c:v>0.27</c:v>
                </c:pt>
                <c:pt idx="3">
                  <c:v>0.27</c:v>
                </c:pt>
                <c:pt idx="4">
                  <c:v>0.27</c:v>
                </c:pt>
              </c:numCache>
            </c:numRef>
          </c:yVal>
          <c:smooth val="0"/>
          <c:extLst>
            <c:ext xmlns:c16="http://schemas.microsoft.com/office/drawing/2014/chart" uri="{C3380CC4-5D6E-409C-BE32-E72D297353CC}">
              <c16:uniqueId val="{00000009-2ACE-4967-BC8E-7887BE30947F}"/>
            </c:ext>
          </c:extLst>
        </c:ser>
        <c:ser>
          <c:idx val="10"/>
          <c:order val="10"/>
          <c:spPr>
            <a:ln w="19050">
              <a:solidFill>
                <a:schemeClr val="accent5">
                  <a:lumMod val="50000"/>
                </a:schemeClr>
              </a:solidFill>
              <a:prstDash val="solid"/>
            </a:ln>
          </c:spPr>
          <c:marker>
            <c:symbol val="none"/>
          </c:marker>
          <c:xVal>
            <c:numRef>
              <c:f>'Data Usentrifugert'!$B$6:$F$6</c:f>
              <c:numCache>
                <c:formatCode>General</c:formatCode>
                <c:ptCount val="5"/>
                <c:pt idx="0">
                  <c:v>0</c:v>
                </c:pt>
                <c:pt idx="1">
                  <c:v>12</c:v>
                </c:pt>
                <c:pt idx="2">
                  <c:v>24</c:v>
                </c:pt>
                <c:pt idx="3">
                  <c:v>48</c:v>
                </c:pt>
                <c:pt idx="4">
                  <c:v>72</c:v>
                </c:pt>
              </c:numCache>
            </c:numRef>
          </c:xVal>
          <c:yVal>
            <c:numRef>
              <c:f>'Data Usentrifugert'!$B$18:$F$18</c:f>
              <c:numCache>
                <c:formatCode>0.00</c:formatCode>
                <c:ptCount val="5"/>
                <c:pt idx="0">
                  <c:v>0.68</c:v>
                </c:pt>
                <c:pt idx="2">
                  <c:v>0.7</c:v>
                </c:pt>
                <c:pt idx="3">
                  <c:v>0.78</c:v>
                </c:pt>
                <c:pt idx="4">
                  <c:v>0.93</c:v>
                </c:pt>
              </c:numCache>
            </c:numRef>
          </c:yVal>
          <c:smooth val="0"/>
          <c:extLst>
            <c:ext xmlns:c16="http://schemas.microsoft.com/office/drawing/2014/chart" uri="{C3380CC4-5D6E-409C-BE32-E72D297353CC}">
              <c16:uniqueId val="{0000000A-2ACE-4967-BC8E-7887BE30947F}"/>
            </c:ext>
          </c:extLst>
        </c:ser>
        <c:ser>
          <c:idx val="11"/>
          <c:order val="11"/>
          <c:spPr>
            <a:ln w="19050">
              <a:solidFill>
                <a:schemeClr val="accent6">
                  <a:lumMod val="50000"/>
                </a:schemeClr>
              </a:solidFill>
              <a:prstDash val="solid"/>
            </a:ln>
          </c:spPr>
          <c:marker>
            <c:spPr>
              <a:solidFill>
                <a:schemeClr val="accent6">
                  <a:lumMod val="50000"/>
                </a:schemeClr>
              </a:solidFill>
            </c:spPr>
          </c:marker>
          <c:xVal>
            <c:numRef>
              <c:f>'Data Usentrifugert'!$B$6:$F$6</c:f>
              <c:numCache>
                <c:formatCode>General</c:formatCode>
                <c:ptCount val="5"/>
                <c:pt idx="0">
                  <c:v>0</c:v>
                </c:pt>
                <c:pt idx="1">
                  <c:v>12</c:v>
                </c:pt>
                <c:pt idx="2">
                  <c:v>24</c:v>
                </c:pt>
                <c:pt idx="3">
                  <c:v>48</c:v>
                </c:pt>
                <c:pt idx="4">
                  <c:v>72</c:v>
                </c:pt>
              </c:numCache>
            </c:numRef>
          </c:xVal>
          <c:yVal>
            <c:numRef>
              <c:f>'Data Usentrifugert'!$B$19:$F$19</c:f>
              <c:numCache>
                <c:formatCode>0.00</c:formatCode>
                <c:ptCount val="5"/>
                <c:pt idx="0">
                  <c:v>0.3</c:v>
                </c:pt>
                <c:pt idx="2">
                  <c:v>0.27</c:v>
                </c:pt>
                <c:pt idx="3">
                  <c:v>0.27</c:v>
                </c:pt>
                <c:pt idx="4">
                  <c:v>0.27</c:v>
                </c:pt>
              </c:numCache>
            </c:numRef>
          </c:yVal>
          <c:smooth val="0"/>
          <c:extLst>
            <c:ext xmlns:c16="http://schemas.microsoft.com/office/drawing/2014/chart" uri="{C3380CC4-5D6E-409C-BE32-E72D297353CC}">
              <c16:uniqueId val="{0000000B-2ACE-4967-BC8E-7887BE30947F}"/>
            </c:ext>
          </c:extLst>
        </c:ser>
        <c:ser>
          <c:idx val="12"/>
          <c:order val="12"/>
          <c:spPr>
            <a:ln w="19050">
              <a:solidFill>
                <a:schemeClr val="accent6">
                  <a:lumMod val="75000"/>
                </a:schemeClr>
              </a:solidFill>
              <a:prstDash val="solid"/>
            </a:ln>
          </c:spPr>
          <c:marker>
            <c:symbol val="none"/>
          </c:marker>
          <c:xVal>
            <c:numRef>
              <c:f>'Data Usentrifugert'!$B$6:$F$6</c:f>
              <c:numCache>
                <c:formatCode>General</c:formatCode>
                <c:ptCount val="5"/>
                <c:pt idx="0">
                  <c:v>0</c:v>
                </c:pt>
                <c:pt idx="1">
                  <c:v>12</c:v>
                </c:pt>
                <c:pt idx="2">
                  <c:v>24</c:v>
                </c:pt>
                <c:pt idx="3">
                  <c:v>48</c:v>
                </c:pt>
                <c:pt idx="4">
                  <c:v>72</c:v>
                </c:pt>
              </c:numCache>
            </c:numRef>
          </c:xVal>
          <c:yVal>
            <c:numRef>
              <c:f>'Data Usentrifugert'!$B$20:$F$20</c:f>
              <c:numCache>
                <c:formatCode>0.00</c:formatCode>
                <c:ptCount val="5"/>
                <c:pt idx="0">
                  <c:v>0.31</c:v>
                </c:pt>
                <c:pt idx="2">
                  <c:v>0.33</c:v>
                </c:pt>
                <c:pt idx="3">
                  <c:v>0.45</c:v>
                </c:pt>
                <c:pt idx="4">
                  <c:v>0.36</c:v>
                </c:pt>
              </c:numCache>
            </c:numRef>
          </c:yVal>
          <c:smooth val="0"/>
          <c:extLst>
            <c:ext xmlns:c16="http://schemas.microsoft.com/office/drawing/2014/chart" uri="{C3380CC4-5D6E-409C-BE32-E72D297353CC}">
              <c16:uniqueId val="{0000000C-2ACE-4967-BC8E-7887BE30947F}"/>
            </c:ext>
          </c:extLst>
        </c:ser>
        <c:ser>
          <c:idx val="13"/>
          <c:order val="13"/>
          <c:spPr>
            <a:ln w="19050">
              <a:solidFill>
                <a:schemeClr val="tx1">
                  <a:lumMod val="85000"/>
                  <a:lumOff val="15000"/>
                </a:schemeClr>
              </a:solidFill>
              <a:prstDash val="solid"/>
            </a:ln>
          </c:spPr>
          <c:marker>
            <c:symbol val="none"/>
          </c:marker>
          <c:xVal>
            <c:numRef>
              <c:f>'Data Usentrifugert'!$B$6:$F$6</c:f>
              <c:numCache>
                <c:formatCode>General</c:formatCode>
                <c:ptCount val="5"/>
                <c:pt idx="0">
                  <c:v>0</c:v>
                </c:pt>
                <c:pt idx="1">
                  <c:v>12</c:v>
                </c:pt>
                <c:pt idx="2">
                  <c:v>24</c:v>
                </c:pt>
                <c:pt idx="3">
                  <c:v>48</c:v>
                </c:pt>
                <c:pt idx="4">
                  <c:v>72</c:v>
                </c:pt>
              </c:numCache>
            </c:numRef>
          </c:xVal>
          <c:yVal>
            <c:numRef>
              <c:f>'Data Usentrifugert'!$B$21:$F$21</c:f>
              <c:numCache>
                <c:formatCode>0.00</c:formatCode>
                <c:ptCount val="5"/>
                <c:pt idx="0">
                  <c:v>0.33</c:v>
                </c:pt>
                <c:pt idx="1">
                  <c:v>0.27</c:v>
                </c:pt>
                <c:pt idx="2">
                  <c:v>0.27</c:v>
                </c:pt>
                <c:pt idx="3">
                  <c:v>0.27</c:v>
                </c:pt>
                <c:pt idx="4">
                  <c:v>0.31</c:v>
                </c:pt>
              </c:numCache>
            </c:numRef>
          </c:yVal>
          <c:smooth val="0"/>
          <c:extLst>
            <c:ext xmlns:c16="http://schemas.microsoft.com/office/drawing/2014/chart" uri="{C3380CC4-5D6E-409C-BE32-E72D297353CC}">
              <c16:uniqueId val="{0000000D-2ACE-4967-BC8E-7887BE30947F}"/>
            </c:ext>
          </c:extLst>
        </c:ser>
        <c:ser>
          <c:idx val="14"/>
          <c:order val="14"/>
          <c:spPr>
            <a:ln w="19050">
              <a:solidFill>
                <a:srgbClr val="002060"/>
              </a:solidFill>
              <a:prstDash val="solid"/>
            </a:ln>
          </c:spPr>
          <c:marker>
            <c:symbol val="circle"/>
            <c:size val="5"/>
            <c:spPr>
              <a:solidFill>
                <a:srgbClr val="002060"/>
              </a:solidFill>
            </c:spPr>
          </c:marker>
          <c:xVal>
            <c:numRef>
              <c:f>'Data Usentrifugert'!$B$6:$F$6</c:f>
              <c:numCache>
                <c:formatCode>General</c:formatCode>
                <c:ptCount val="5"/>
                <c:pt idx="0">
                  <c:v>0</c:v>
                </c:pt>
                <c:pt idx="1">
                  <c:v>12</c:v>
                </c:pt>
                <c:pt idx="2">
                  <c:v>24</c:v>
                </c:pt>
                <c:pt idx="3">
                  <c:v>48</c:v>
                </c:pt>
                <c:pt idx="4">
                  <c:v>72</c:v>
                </c:pt>
              </c:numCache>
            </c:numRef>
          </c:xVal>
          <c:yVal>
            <c:numRef>
              <c:f>'Data Usentrifugert'!$B$22:$F$22</c:f>
              <c:numCache>
                <c:formatCode>0.00</c:formatCode>
                <c:ptCount val="5"/>
                <c:pt idx="0">
                  <c:v>1.23</c:v>
                </c:pt>
                <c:pt idx="1">
                  <c:v>1.28</c:v>
                </c:pt>
                <c:pt idx="2">
                  <c:v>1.23</c:v>
                </c:pt>
                <c:pt idx="3">
                  <c:v>1.19</c:v>
                </c:pt>
                <c:pt idx="4">
                  <c:v>1.23</c:v>
                </c:pt>
              </c:numCache>
            </c:numRef>
          </c:yVal>
          <c:smooth val="0"/>
          <c:extLst>
            <c:ext xmlns:c16="http://schemas.microsoft.com/office/drawing/2014/chart" uri="{C3380CC4-5D6E-409C-BE32-E72D297353CC}">
              <c16:uniqueId val="{0000000E-2ACE-4967-BC8E-7887BE30947F}"/>
            </c:ext>
          </c:extLst>
        </c:ser>
        <c:ser>
          <c:idx val="15"/>
          <c:order val="15"/>
          <c:spPr>
            <a:ln w="19050">
              <a:solidFill>
                <a:schemeClr val="accent6">
                  <a:lumMod val="75000"/>
                </a:schemeClr>
              </a:solidFill>
              <a:prstDash val="solid"/>
            </a:ln>
          </c:spPr>
          <c:marker>
            <c:symbol val="square"/>
            <c:size val="5"/>
            <c:spPr>
              <a:solidFill>
                <a:schemeClr val="accent6">
                  <a:lumMod val="75000"/>
                </a:schemeClr>
              </a:solidFill>
            </c:spPr>
          </c:marker>
          <c:xVal>
            <c:numRef>
              <c:f>'Data Usentrifugert'!$B$6:$F$6</c:f>
              <c:numCache>
                <c:formatCode>General</c:formatCode>
                <c:ptCount val="5"/>
                <c:pt idx="0">
                  <c:v>0</c:v>
                </c:pt>
                <c:pt idx="1">
                  <c:v>12</c:v>
                </c:pt>
                <c:pt idx="2">
                  <c:v>24</c:v>
                </c:pt>
                <c:pt idx="3">
                  <c:v>48</c:v>
                </c:pt>
                <c:pt idx="4">
                  <c:v>72</c:v>
                </c:pt>
              </c:numCache>
            </c:numRef>
          </c:xVal>
          <c:yVal>
            <c:numRef>
              <c:f>'Data Usentrifugert'!$B$23:$F$23</c:f>
              <c:numCache>
                <c:formatCode>0.00</c:formatCode>
                <c:ptCount val="5"/>
                <c:pt idx="0">
                  <c:v>0.98</c:v>
                </c:pt>
                <c:pt idx="1">
                  <c:v>1.06</c:v>
                </c:pt>
                <c:pt idx="2">
                  <c:v>1.01</c:v>
                </c:pt>
                <c:pt idx="4">
                  <c:v>1.1100000000000001</c:v>
                </c:pt>
              </c:numCache>
            </c:numRef>
          </c:yVal>
          <c:smooth val="0"/>
          <c:extLst>
            <c:ext xmlns:c16="http://schemas.microsoft.com/office/drawing/2014/chart" uri="{C3380CC4-5D6E-409C-BE32-E72D297353CC}">
              <c16:uniqueId val="{0000000F-2ACE-4967-BC8E-7887BE30947F}"/>
            </c:ext>
          </c:extLst>
        </c:ser>
        <c:ser>
          <c:idx val="16"/>
          <c:order val="16"/>
          <c:spPr>
            <a:ln w="19050">
              <a:solidFill>
                <a:srgbClr val="3366FF"/>
              </a:solidFill>
              <a:prstDash val="solid"/>
            </a:ln>
          </c:spPr>
          <c:marker>
            <c:symbol val="none"/>
          </c:marker>
          <c:xVal>
            <c:numRef>
              <c:f>'Data Usentrifugert'!$B$6:$F$6</c:f>
              <c:numCache>
                <c:formatCode>General</c:formatCode>
                <c:ptCount val="5"/>
                <c:pt idx="0">
                  <c:v>0</c:v>
                </c:pt>
                <c:pt idx="1">
                  <c:v>12</c:v>
                </c:pt>
                <c:pt idx="2">
                  <c:v>24</c:v>
                </c:pt>
                <c:pt idx="3">
                  <c:v>48</c:v>
                </c:pt>
                <c:pt idx="4">
                  <c:v>72</c:v>
                </c:pt>
              </c:numCache>
            </c:numRef>
          </c:xVal>
          <c:yVal>
            <c:numRef>
              <c:f>'Data Usentrifugert'!$B$24:$F$24</c:f>
              <c:numCache>
                <c:formatCode>0.00</c:formatCode>
                <c:ptCount val="5"/>
                <c:pt idx="0">
                  <c:v>0.61</c:v>
                </c:pt>
                <c:pt idx="1">
                  <c:v>0.59</c:v>
                </c:pt>
                <c:pt idx="2">
                  <c:v>0.59</c:v>
                </c:pt>
                <c:pt idx="3">
                  <c:v>0.65</c:v>
                </c:pt>
                <c:pt idx="4">
                  <c:v>0.56999999999999995</c:v>
                </c:pt>
              </c:numCache>
            </c:numRef>
          </c:yVal>
          <c:smooth val="0"/>
          <c:extLst>
            <c:ext xmlns:c16="http://schemas.microsoft.com/office/drawing/2014/chart" uri="{C3380CC4-5D6E-409C-BE32-E72D297353CC}">
              <c16:uniqueId val="{00000010-2ACE-4967-BC8E-7887BE30947F}"/>
            </c:ext>
          </c:extLst>
        </c:ser>
        <c:ser>
          <c:idx val="17"/>
          <c:order val="17"/>
          <c:spPr>
            <a:ln w="19050">
              <a:solidFill>
                <a:schemeClr val="accent4">
                  <a:lumMod val="75000"/>
                </a:schemeClr>
              </a:solidFill>
              <a:prstDash val="solid"/>
            </a:ln>
          </c:spPr>
          <c:marker>
            <c:symbol val="none"/>
          </c:marker>
          <c:xVal>
            <c:numRef>
              <c:f>'Data Usentrifugert'!$B$6:$F$6</c:f>
              <c:numCache>
                <c:formatCode>General</c:formatCode>
                <c:ptCount val="5"/>
                <c:pt idx="0">
                  <c:v>0</c:v>
                </c:pt>
                <c:pt idx="1">
                  <c:v>12</c:v>
                </c:pt>
                <c:pt idx="2">
                  <c:v>24</c:v>
                </c:pt>
                <c:pt idx="3">
                  <c:v>48</c:v>
                </c:pt>
                <c:pt idx="4">
                  <c:v>72</c:v>
                </c:pt>
              </c:numCache>
            </c:numRef>
          </c:xVal>
          <c:yVal>
            <c:numRef>
              <c:f>'Data Usentrifugert'!$B$25:$F$25</c:f>
              <c:numCache>
                <c:formatCode>0.00</c:formatCode>
                <c:ptCount val="5"/>
                <c:pt idx="0">
                  <c:v>0.27</c:v>
                </c:pt>
                <c:pt idx="1">
                  <c:v>0.27</c:v>
                </c:pt>
                <c:pt idx="2">
                  <c:v>0.3</c:v>
                </c:pt>
                <c:pt idx="3">
                  <c:v>0.31</c:v>
                </c:pt>
                <c:pt idx="4">
                  <c:v>0.27</c:v>
                </c:pt>
              </c:numCache>
            </c:numRef>
          </c:yVal>
          <c:smooth val="0"/>
          <c:extLst>
            <c:ext xmlns:c16="http://schemas.microsoft.com/office/drawing/2014/chart" uri="{C3380CC4-5D6E-409C-BE32-E72D297353CC}">
              <c16:uniqueId val="{00000011-2ACE-4967-BC8E-7887BE30947F}"/>
            </c:ext>
          </c:extLst>
        </c:ser>
        <c:ser>
          <c:idx val="18"/>
          <c:order val="18"/>
          <c:spPr>
            <a:ln w="19050">
              <a:solidFill>
                <a:srgbClr val="00B050"/>
              </a:solidFill>
              <a:prstDash val="solid"/>
            </a:ln>
          </c:spPr>
          <c:marker>
            <c:symbol val="none"/>
          </c:marker>
          <c:xVal>
            <c:numRef>
              <c:f>'Data Usentrifugert'!$B$6:$F$6</c:f>
              <c:numCache>
                <c:formatCode>General</c:formatCode>
                <c:ptCount val="5"/>
                <c:pt idx="0">
                  <c:v>0</c:v>
                </c:pt>
                <c:pt idx="1">
                  <c:v>12</c:v>
                </c:pt>
                <c:pt idx="2">
                  <c:v>24</c:v>
                </c:pt>
                <c:pt idx="3">
                  <c:v>48</c:v>
                </c:pt>
                <c:pt idx="4">
                  <c:v>72</c:v>
                </c:pt>
              </c:numCache>
            </c:numRef>
          </c:xVal>
          <c:yVal>
            <c:numRef>
              <c:f>'Data Usentrifugert'!$B$26:$F$26</c:f>
              <c:numCache>
                <c:formatCode>0.00</c:formatCode>
                <c:ptCount val="5"/>
                <c:pt idx="0">
                  <c:v>0.46</c:v>
                </c:pt>
                <c:pt idx="1">
                  <c:v>0.43</c:v>
                </c:pt>
                <c:pt idx="2">
                  <c:v>0.33</c:v>
                </c:pt>
                <c:pt idx="3">
                  <c:v>0.43</c:v>
                </c:pt>
                <c:pt idx="4">
                  <c:v>0.38</c:v>
                </c:pt>
              </c:numCache>
            </c:numRef>
          </c:yVal>
          <c:smooth val="0"/>
          <c:extLst>
            <c:ext xmlns:c16="http://schemas.microsoft.com/office/drawing/2014/chart" uri="{C3380CC4-5D6E-409C-BE32-E72D297353CC}">
              <c16:uniqueId val="{00000012-2ACE-4967-BC8E-7887BE30947F}"/>
            </c:ext>
          </c:extLst>
        </c:ser>
        <c:ser>
          <c:idx val="19"/>
          <c:order val="19"/>
          <c:spPr>
            <a:ln w="19050">
              <a:solidFill>
                <a:srgbClr val="FF0000"/>
              </a:solidFill>
              <a:prstDash val="solid"/>
            </a:ln>
          </c:spPr>
          <c:marker>
            <c:symbol val="none"/>
          </c:marker>
          <c:xVal>
            <c:numRef>
              <c:f>'Data Usentrifugert'!$B$6:$F$6</c:f>
              <c:numCache>
                <c:formatCode>General</c:formatCode>
                <c:ptCount val="5"/>
                <c:pt idx="0">
                  <c:v>0</c:v>
                </c:pt>
                <c:pt idx="1">
                  <c:v>12</c:v>
                </c:pt>
                <c:pt idx="2">
                  <c:v>24</c:v>
                </c:pt>
                <c:pt idx="3">
                  <c:v>48</c:v>
                </c:pt>
                <c:pt idx="4">
                  <c:v>72</c:v>
                </c:pt>
              </c:numCache>
            </c:numRef>
          </c:xVal>
          <c:yVal>
            <c:numRef>
              <c:f>'Data Usentrifugert'!$B$27:$F$27</c:f>
              <c:numCache>
                <c:formatCode>0.00</c:formatCode>
                <c:ptCount val="5"/>
                <c:pt idx="0">
                  <c:v>0.46</c:v>
                </c:pt>
                <c:pt idx="1">
                  <c:v>0.4</c:v>
                </c:pt>
                <c:pt idx="2">
                  <c:v>0.46</c:v>
                </c:pt>
                <c:pt idx="3">
                  <c:v>0.51</c:v>
                </c:pt>
                <c:pt idx="4">
                  <c:v>0.47</c:v>
                </c:pt>
              </c:numCache>
            </c:numRef>
          </c:yVal>
          <c:smooth val="0"/>
          <c:extLst>
            <c:ext xmlns:c16="http://schemas.microsoft.com/office/drawing/2014/chart" uri="{C3380CC4-5D6E-409C-BE32-E72D297353CC}">
              <c16:uniqueId val="{00000013-2ACE-4967-BC8E-7887BE30947F}"/>
            </c:ext>
          </c:extLst>
        </c:ser>
        <c:dLbls>
          <c:showLegendKey val="0"/>
          <c:showVal val="0"/>
          <c:showCatName val="0"/>
          <c:showSerName val="0"/>
          <c:showPercent val="0"/>
          <c:showBubbleSize val="0"/>
        </c:dLbls>
        <c:axId val="308150008"/>
        <c:axId val="249669360"/>
        <c:extLst>
          <c:ext xmlns:c15="http://schemas.microsoft.com/office/drawing/2012/chart" uri="{02D57815-91ED-43cb-92C2-25804820EDAC}">
            <c15:filteredScatterSeries>
              <c15:ser>
                <c:idx val="20"/>
                <c:order val="20"/>
                <c:spPr>
                  <a:ln w="12700">
                    <a:solidFill>
                      <a:srgbClr val="FF9900"/>
                    </a:solidFill>
                    <a:prstDash val="solid"/>
                  </a:ln>
                </c:spPr>
                <c:marker>
                  <c:symbol val="none"/>
                </c:marker>
                <c:xVal>
                  <c:numRef>
                    <c:extLst>
                      <c:ext uri="{02D57815-91ED-43cb-92C2-25804820EDAC}">
                        <c15:formulaRef>
                          <c15:sqref>'Data Usentrifugert'!$B$6:$F$6</c15:sqref>
                        </c15:formulaRef>
                      </c:ext>
                    </c:extLst>
                    <c:numCache>
                      <c:formatCode>General</c:formatCode>
                      <c:ptCount val="5"/>
                      <c:pt idx="0">
                        <c:v>0</c:v>
                      </c:pt>
                      <c:pt idx="1">
                        <c:v>12</c:v>
                      </c:pt>
                      <c:pt idx="2">
                        <c:v>24</c:v>
                      </c:pt>
                      <c:pt idx="3">
                        <c:v>48</c:v>
                      </c:pt>
                      <c:pt idx="4">
                        <c:v>72</c:v>
                      </c:pt>
                    </c:numCache>
                  </c:numRef>
                </c:xVal>
                <c:yVal>
                  <c:numRef>
                    <c:extLst>
                      <c:ext uri="{02D57815-91ED-43cb-92C2-25804820EDAC}">
                        <c15:formulaRef>
                          <c15:sqref>Data!#REF!</c15:sqref>
                        </c15:formulaRef>
                      </c:ext>
                    </c:extLst>
                    <c:numCache>
                      <c:formatCode>General</c:formatCode>
                      <c:ptCount val="1"/>
                      <c:pt idx="0">
                        <c:v>1</c:v>
                      </c:pt>
                    </c:numCache>
                  </c:numRef>
                </c:yVal>
                <c:smooth val="0"/>
                <c:extLst>
                  <c:ext xmlns:c16="http://schemas.microsoft.com/office/drawing/2014/chart" uri="{C3380CC4-5D6E-409C-BE32-E72D297353CC}">
                    <c16:uniqueId val="{00000014-2ACE-4967-BC8E-7887BE30947F}"/>
                  </c:ext>
                </c:extLst>
              </c15:ser>
            </c15:filteredScatterSeries>
            <c15:filteredScatterSeries>
              <c15:ser>
                <c:idx val="21"/>
                <c:order val="21"/>
                <c:spPr>
                  <a:ln w="12700">
                    <a:solidFill>
                      <a:srgbClr val="FF6600"/>
                    </a:solidFill>
                    <a:prstDash val="solid"/>
                  </a:ln>
                </c:spPr>
                <c:marker>
                  <c:symbol val="none"/>
                </c:marker>
                <c:xVal>
                  <c:numRef>
                    <c:extLst xmlns:c15="http://schemas.microsoft.com/office/drawing/2012/chart">
                      <c:ext xmlns:c15="http://schemas.microsoft.com/office/drawing/2012/chart" uri="{02D57815-91ED-43cb-92C2-25804820EDAC}">
                        <c15:formulaRef>
                          <c15:sqref>'Data Usentrifugert'!$B$6:$F$6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5-2ACE-4967-BC8E-7887BE30947F}"/>
                  </c:ext>
                </c:extLst>
              </c15:ser>
            </c15:filteredScatterSeries>
            <c15:filteredScatterSeries>
              <c15:ser>
                <c:idx val="22"/>
                <c:order val="22"/>
                <c:spPr>
                  <a:ln w="12700">
                    <a:solidFill>
                      <a:srgbClr val="666699"/>
                    </a:solidFill>
                    <a:prstDash val="solid"/>
                  </a:ln>
                </c:spPr>
                <c:marker>
                  <c:symbol val="none"/>
                </c:marker>
                <c:xVal>
                  <c:numRef>
                    <c:extLst xmlns:c15="http://schemas.microsoft.com/office/drawing/2012/chart">
                      <c:ext xmlns:c15="http://schemas.microsoft.com/office/drawing/2012/chart" uri="{02D57815-91ED-43cb-92C2-25804820EDAC}">
                        <c15:formulaRef>
                          <c15:sqref>'Data Usentrifugert'!$B$6:$F$6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6-2ACE-4967-BC8E-7887BE30947F}"/>
                  </c:ext>
                </c:extLst>
              </c15:ser>
            </c15:filteredScatterSeries>
            <c15:filteredScatterSeries>
              <c15:ser>
                <c:idx val="23"/>
                <c:order val="23"/>
                <c:spPr>
                  <a:ln w="12700">
                    <a:solidFill>
                      <a:srgbClr val="969696"/>
                    </a:solidFill>
                    <a:prstDash val="solid"/>
                  </a:ln>
                </c:spPr>
                <c:marker>
                  <c:symbol val="none"/>
                </c:marker>
                <c:xVal>
                  <c:numRef>
                    <c:extLst xmlns:c15="http://schemas.microsoft.com/office/drawing/2012/chart">
                      <c:ext xmlns:c15="http://schemas.microsoft.com/office/drawing/2012/chart" uri="{02D57815-91ED-43cb-92C2-25804820EDAC}">
                        <c15:formulaRef>
                          <c15:sqref>'Data Usentrifugert'!$B$6:$F$6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7-2ACE-4967-BC8E-7887BE30947F}"/>
                  </c:ext>
                </c:extLst>
              </c15:ser>
            </c15:filteredScatterSeries>
            <c15:filteredScatterSeries>
              <c15:ser>
                <c:idx val="24"/>
                <c:order val="24"/>
                <c:spPr>
                  <a:ln w="12700">
                    <a:solidFill>
                      <a:srgbClr val="003366"/>
                    </a:solidFill>
                    <a:prstDash val="solid"/>
                  </a:ln>
                </c:spPr>
                <c:marker>
                  <c:symbol val="none"/>
                </c:marker>
                <c:xVal>
                  <c:numRef>
                    <c:extLst xmlns:c15="http://schemas.microsoft.com/office/drawing/2012/chart">
                      <c:ext xmlns:c15="http://schemas.microsoft.com/office/drawing/2012/chart" uri="{02D57815-91ED-43cb-92C2-25804820EDAC}">
                        <c15:formulaRef>
                          <c15:sqref>'Data Usentrifugert'!$B$6:$F$6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8-2ACE-4967-BC8E-7887BE30947F}"/>
                  </c:ext>
                </c:extLst>
              </c15:ser>
            </c15:filteredScatterSeries>
            <c15:filteredScatterSeries>
              <c15:ser>
                <c:idx val="25"/>
                <c:order val="25"/>
                <c:spPr>
                  <a:ln w="12700">
                    <a:solidFill>
                      <a:srgbClr val="339966"/>
                    </a:solidFill>
                    <a:prstDash val="solid"/>
                  </a:ln>
                </c:spPr>
                <c:marker>
                  <c:symbol val="none"/>
                </c:marker>
                <c:xVal>
                  <c:numRef>
                    <c:extLst xmlns:c15="http://schemas.microsoft.com/office/drawing/2012/chart">
                      <c:ext xmlns:c15="http://schemas.microsoft.com/office/drawing/2012/chart" uri="{02D57815-91ED-43cb-92C2-25804820EDAC}">
                        <c15:formulaRef>
                          <c15:sqref>'Data Usentrifugert'!$B$6:$F$6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9-2ACE-4967-BC8E-7887BE30947F}"/>
                  </c:ext>
                </c:extLst>
              </c15:ser>
            </c15:filteredScatterSeries>
            <c15:filteredScatterSeries>
              <c15:ser>
                <c:idx val="26"/>
                <c:order val="26"/>
                <c:spPr>
                  <a:ln w="12700">
                    <a:solidFill>
                      <a:srgbClr val="003300"/>
                    </a:solidFill>
                    <a:prstDash val="solid"/>
                  </a:ln>
                </c:spPr>
                <c:marker>
                  <c:symbol val="none"/>
                </c:marker>
                <c:xVal>
                  <c:numRef>
                    <c:extLst xmlns:c15="http://schemas.microsoft.com/office/drawing/2012/chart">
                      <c:ext xmlns:c15="http://schemas.microsoft.com/office/drawing/2012/chart" uri="{02D57815-91ED-43cb-92C2-25804820EDAC}">
                        <c15:formulaRef>
                          <c15:sqref>'Data Usentrifugert'!$B$6:$F$6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A-2ACE-4967-BC8E-7887BE30947F}"/>
                  </c:ext>
                </c:extLst>
              </c15:ser>
            </c15:filteredScatterSeries>
            <c15:filteredScatterSeries>
              <c15:ser>
                <c:idx val="27"/>
                <c:order val="27"/>
                <c:spPr>
                  <a:ln w="12700">
                    <a:solidFill>
                      <a:srgbClr val="333300"/>
                    </a:solidFill>
                    <a:prstDash val="solid"/>
                  </a:ln>
                </c:spPr>
                <c:marker>
                  <c:symbol val="none"/>
                </c:marker>
                <c:xVal>
                  <c:numRef>
                    <c:extLst xmlns:c15="http://schemas.microsoft.com/office/drawing/2012/chart">
                      <c:ext xmlns:c15="http://schemas.microsoft.com/office/drawing/2012/chart" uri="{02D57815-91ED-43cb-92C2-25804820EDAC}">
                        <c15:formulaRef>
                          <c15:sqref>'Data Usentrifugert'!$B$6:$F$6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B-2ACE-4967-BC8E-7887BE30947F}"/>
                  </c:ext>
                </c:extLst>
              </c15:ser>
            </c15:filteredScatterSeries>
            <c15:filteredScatterSeries>
              <c15:ser>
                <c:idx val="28"/>
                <c:order val="28"/>
                <c:spPr>
                  <a:ln w="12700">
                    <a:solidFill>
                      <a:srgbClr val="993300"/>
                    </a:solidFill>
                    <a:prstDash val="solid"/>
                  </a:ln>
                </c:spPr>
                <c:marker>
                  <c:symbol val="none"/>
                </c:marker>
                <c:xVal>
                  <c:numRef>
                    <c:extLst xmlns:c15="http://schemas.microsoft.com/office/drawing/2012/chart">
                      <c:ext xmlns:c15="http://schemas.microsoft.com/office/drawing/2012/chart" uri="{02D57815-91ED-43cb-92C2-25804820EDAC}">
                        <c15:formulaRef>
                          <c15:sqref>'Data Usentrifugert'!$B$6:$F$6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C-2ACE-4967-BC8E-7887BE30947F}"/>
                  </c:ext>
                </c:extLst>
              </c15:ser>
            </c15:filteredScatterSeries>
            <c15:filteredScatterSeries>
              <c15:ser>
                <c:idx val="29"/>
                <c:order val="29"/>
                <c:spPr>
                  <a:ln w="12700">
                    <a:solidFill>
                      <a:srgbClr val="993366"/>
                    </a:solidFill>
                    <a:prstDash val="solid"/>
                  </a:ln>
                </c:spPr>
                <c:marker>
                  <c:symbol val="none"/>
                </c:marker>
                <c:xVal>
                  <c:numRef>
                    <c:extLst xmlns:c15="http://schemas.microsoft.com/office/drawing/2012/chart">
                      <c:ext xmlns:c15="http://schemas.microsoft.com/office/drawing/2012/chart" uri="{02D57815-91ED-43cb-92C2-25804820EDAC}">
                        <c15:formulaRef>
                          <c15:sqref>'Data Usentrifugert'!$B$6:$F$6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D-2ACE-4967-BC8E-7887BE30947F}"/>
                  </c:ext>
                </c:extLst>
              </c15:ser>
            </c15:filteredScatterSeries>
            <c15:filteredScatterSeries>
              <c15:ser>
                <c:idx val="30"/>
                <c:order val="30"/>
                <c:spPr>
                  <a:ln w="12700">
                    <a:solidFill>
                      <a:srgbClr val="333399"/>
                    </a:solidFill>
                    <a:prstDash val="solid"/>
                  </a:ln>
                </c:spPr>
                <c:marker>
                  <c:symbol val="none"/>
                </c:marker>
                <c:xVal>
                  <c:numRef>
                    <c:extLst xmlns:c15="http://schemas.microsoft.com/office/drawing/2012/chart">
                      <c:ext xmlns:c15="http://schemas.microsoft.com/office/drawing/2012/chart" uri="{02D57815-91ED-43cb-92C2-25804820EDAC}">
                        <c15:formulaRef>
                          <c15:sqref>'Data Usentrifugert'!$B$6:$F$6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E-2ACE-4967-BC8E-7887BE30947F}"/>
                  </c:ext>
                </c:extLst>
              </c15:ser>
            </c15:filteredScatterSeries>
            <c15:filteredScatterSeries>
              <c15:ser>
                <c:idx val="31"/>
                <c:order val="31"/>
                <c:spPr>
                  <a:ln w="12700">
                    <a:solidFill>
                      <a:srgbClr val="000000"/>
                    </a:solidFill>
                    <a:prstDash val="solid"/>
                  </a:ln>
                </c:spPr>
                <c:marker>
                  <c:symbol val="none"/>
                </c:marker>
                <c:xVal>
                  <c:numRef>
                    <c:extLst xmlns:c15="http://schemas.microsoft.com/office/drawing/2012/chart">
                      <c:ext xmlns:c15="http://schemas.microsoft.com/office/drawing/2012/chart" uri="{02D57815-91ED-43cb-92C2-25804820EDAC}">
                        <c15:formulaRef>
                          <c15:sqref>'Data Usentrifugert'!$B$6:$F$6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F-2ACE-4967-BC8E-7887BE30947F}"/>
                  </c:ext>
                </c:extLst>
              </c15:ser>
            </c15:filteredScatterSeries>
            <c15:filteredScatterSeries>
              <c15:ser>
                <c:idx val="32"/>
                <c:order val="32"/>
                <c:spPr>
                  <a:ln w="12700">
                    <a:solidFill>
                      <a:srgbClr val="FFFFFF"/>
                    </a:solidFill>
                    <a:prstDash val="solid"/>
                  </a:ln>
                </c:spPr>
                <c:marker>
                  <c:symbol val="none"/>
                </c:marker>
                <c:xVal>
                  <c:numRef>
                    <c:extLst xmlns:c15="http://schemas.microsoft.com/office/drawing/2012/chart">
                      <c:ext xmlns:c15="http://schemas.microsoft.com/office/drawing/2012/chart" uri="{02D57815-91ED-43cb-92C2-25804820EDAC}">
                        <c15:formulaRef>
                          <c15:sqref>'Data Usentrifugert'!$B$6:$F$6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0-2ACE-4967-BC8E-7887BE30947F}"/>
                  </c:ext>
                </c:extLst>
              </c15:ser>
            </c15:filteredScatterSeries>
            <c15:filteredScatterSeries>
              <c15:ser>
                <c:idx val="33"/>
                <c:order val="33"/>
                <c:spPr>
                  <a:ln w="12700">
                    <a:solidFill>
                      <a:srgbClr val="FF0000"/>
                    </a:solidFill>
                    <a:prstDash val="solid"/>
                  </a:ln>
                </c:spPr>
                <c:marker>
                  <c:symbol val="none"/>
                </c:marker>
                <c:xVal>
                  <c:numRef>
                    <c:extLst xmlns:c15="http://schemas.microsoft.com/office/drawing/2012/chart">
                      <c:ext xmlns:c15="http://schemas.microsoft.com/office/drawing/2012/chart" uri="{02D57815-91ED-43cb-92C2-25804820EDAC}">
                        <c15:formulaRef>
                          <c15:sqref>'Data Usentrifugert'!$B$6:$F$6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1-2ACE-4967-BC8E-7887BE30947F}"/>
                  </c:ext>
                </c:extLst>
              </c15:ser>
            </c15:filteredScatterSeries>
            <c15:filteredScatterSeries>
              <c15:ser>
                <c:idx val="34"/>
                <c:order val="34"/>
                <c:spPr>
                  <a:ln w="12700">
                    <a:solidFill>
                      <a:srgbClr val="00FF00"/>
                    </a:solidFill>
                    <a:prstDash val="solid"/>
                  </a:ln>
                </c:spPr>
                <c:marker>
                  <c:symbol val="none"/>
                </c:marker>
                <c:xVal>
                  <c:numRef>
                    <c:extLst xmlns:c15="http://schemas.microsoft.com/office/drawing/2012/chart">
                      <c:ext xmlns:c15="http://schemas.microsoft.com/office/drawing/2012/chart" uri="{02D57815-91ED-43cb-92C2-25804820EDAC}">
                        <c15:formulaRef>
                          <c15:sqref>'Data Usentrifugert'!$B$6:$F$6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2-2ACE-4967-BC8E-7887BE30947F}"/>
                  </c:ext>
                </c:extLst>
              </c15:ser>
            </c15:filteredScatterSeries>
            <c15:filteredScatterSeries>
              <c15:ser>
                <c:idx val="35"/>
                <c:order val="35"/>
                <c:spPr>
                  <a:ln w="12700">
                    <a:solidFill>
                      <a:srgbClr val="0000FF"/>
                    </a:solidFill>
                    <a:prstDash val="solid"/>
                  </a:ln>
                </c:spPr>
                <c:marker>
                  <c:symbol val="none"/>
                </c:marker>
                <c:xVal>
                  <c:numRef>
                    <c:extLst xmlns:c15="http://schemas.microsoft.com/office/drawing/2012/chart">
                      <c:ext xmlns:c15="http://schemas.microsoft.com/office/drawing/2012/chart" uri="{02D57815-91ED-43cb-92C2-25804820EDAC}">
                        <c15:formulaRef>
                          <c15:sqref>'Data Usentrifugert'!$B$6:$F$6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3-2ACE-4967-BC8E-7887BE30947F}"/>
                  </c:ext>
                </c:extLst>
              </c15:ser>
            </c15:filteredScatterSeries>
            <c15:filteredScatterSeries>
              <c15:ser>
                <c:idx val="36"/>
                <c:order val="36"/>
                <c:spPr>
                  <a:ln w="12700">
                    <a:solidFill>
                      <a:srgbClr val="FFFF00"/>
                    </a:solidFill>
                    <a:prstDash val="solid"/>
                  </a:ln>
                </c:spPr>
                <c:marker>
                  <c:symbol val="none"/>
                </c:marker>
                <c:xVal>
                  <c:numRef>
                    <c:extLst xmlns:c15="http://schemas.microsoft.com/office/drawing/2012/chart">
                      <c:ext xmlns:c15="http://schemas.microsoft.com/office/drawing/2012/chart" uri="{02D57815-91ED-43cb-92C2-25804820EDAC}">
                        <c15:formulaRef>
                          <c15:sqref>'Data Usentrifugert'!$B$6:$F$6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4-2ACE-4967-BC8E-7887BE30947F}"/>
                  </c:ext>
                </c:extLst>
              </c15:ser>
            </c15:filteredScatterSeries>
            <c15:filteredScatterSeries>
              <c15:ser>
                <c:idx val="37"/>
                <c:order val="37"/>
                <c:spPr>
                  <a:ln w="12700">
                    <a:solidFill>
                      <a:srgbClr val="FF00FF"/>
                    </a:solidFill>
                    <a:prstDash val="solid"/>
                  </a:ln>
                </c:spPr>
                <c:marker>
                  <c:symbol val="none"/>
                </c:marker>
                <c:xVal>
                  <c:numRef>
                    <c:extLst xmlns:c15="http://schemas.microsoft.com/office/drawing/2012/chart">
                      <c:ext xmlns:c15="http://schemas.microsoft.com/office/drawing/2012/chart" uri="{02D57815-91ED-43cb-92C2-25804820EDAC}">
                        <c15:formulaRef>
                          <c15:sqref>'Data Usentrifugert'!$B$6:$F$6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5-2ACE-4967-BC8E-7887BE30947F}"/>
                  </c:ext>
                </c:extLst>
              </c15:ser>
            </c15:filteredScatterSeries>
            <c15:filteredScatterSeries>
              <c15:ser>
                <c:idx val="38"/>
                <c:order val="38"/>
                <c:spPr>
                  <a:ln w="12700">
                    <a:solidFill>
                      <a:srgbClr val="00FFFF"/>
                    </a:solidFill>
                    <a:prstDash val="solid"/>
                  </a:ln>
                </c:spPr>
                <c:marker>
                  <c:symbol val="none"/>
                </c:marker>
                <c:xVal>
                  <c:numRef>
                    <c:extLst xmlns:c15="http://schemas.microsoft.com/office/drawing/2012/chart">
                      <c:ext xmlns:c15="http://schemas.microsoft.com/office/drawing/2012/chart" uri="{02D57815-91ED-43cb-92C2-25804820EDAC}">
                        <c15:formulaRef>
                          <c15:sqref>'Data Usentrifugert'!$B$6:$F$6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6-2ACE-4967-BC8E-7887BE30947F}"/>
                  </c:ext>
                </c:extLst>
              </c15:ser>
            </c15:filteredScatterSeries>
            <c15:filteredScatterSeries>
              <c15:ser>
                <c:idx val="39"/>
                <c:order val="39"/>
                <c:spPr>
                  <a:ln w="12700">
                    <a:solidFill>
                      <a:srgbClr val="800000"/>
                    </a:solidFill>
                    <a:prstDash val="solid"/>
                  </a:ln>
                </c:spPr>
                <c:marker>
                  <c:symbol val="none"/>
                </c:marker>
                <c:xVal>
                  <c:numRef>
                    <c:extLst xmlns:c15="http://schemas.microsoft.com/office/drawing/2012/chart">
                      <c:ext xmlns:c15="http://schemas.microsoft.com/office/drawing/2012/chart" uri="{02D57815-91ED-43cb-92C2-25804820EDAC}">
                        <c15:formulaRef>
                          <c15:sqref>'Data Usentrifugert'!$B$6:$F$6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7-2ACE-4967-BC8E-7887BE30947F}"/>
                  </c:ext>
                </c:extLst>
              </c15:ser>
            </c15:filteredScatterSeries>
            <c15:filteredScatterSeries>
              <c15:ser>
                <c:idx val="40"/>
                <c:order val="40"/>
                <c:spPr>
                  <a:ln w="12700">
                    <a:solidFill>
                      <a:srgbClr val="008000"/>
                    </a:solidFill>
                    <a:prstDash val="solid"/>
                  </a:ln>
                </c:spPr>
                <c:marker>
                  <c:symbol val="none"/>
                </c:marker>
                <c:xVal>
                  <c:numRef>
                    <c:extLst xmlns:c15="http://schemas.microsoft.com/office/drawing/2012/chart">
                      <c:ext xmlns:c15="http://schemas.microsoft.com/office/drawing/2012/chart" uri="{02D57815-91ED-43cb-92C2-25804820EDAC}">
                        <c15:formulaRef>
                          <c15:sqref>'Data Usentrifugert'!$B$6:$F$6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8-2ACE-4967-BC8E-7887BE30947F}"/>
                  </c:ext>
                </c:extLst>
              </c15:ser>
            </c15:filteredScatterSeries>
            <c15:filteredScatterSeries>
              <c15:ser>
                <c:idx val="41"/>
                <c:order val="41"/>
                <c:spPr>
                  <a:ln w="12700">
                    <a:solidFill>
                      <a:srgbClr val="000080"/>
                    </a:solidFill>
                    <a:prstDash val="solid"/>
                  </a:ln>
                </c:spPr>
                <c:marker>
                  <c:symbol val="none"/>
                </c:marker>
                <c:xVal>
                  <c:numRef>
                    <c:extLst xmlns:c15="http://schemas.microsoft.com/office/drawing/2012/chart">
                      <c:ext xmlns:c15="http://schemas.microsoft.com/office/drawing/2012/chart" uri="{02D57815-91ED-43cb-92C2-25804820EDAC}">
                        <c15:formulaRef>
                          <c15:sqref>'Data Usentrifugert'!$B$6:$F$6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9-2ACE-4967-BC8E-7887BE30947F}"/>
                  </c:ext>
                </c:extLst>
              </c15:ser>
            </c15:filteredScatterSeries>
            <c15:filteredScatterSeries>
              <c15:ser>
                <c:idx val="42"/>
                <c:order val="42"/>
                <c:spPr>
                  <a:ln w="12700">
                    <a:solidFill>
                      <a:srgbClr val="808000"/>
                    </a:solidFill>
                    <a:prstDash val="solid"/>
                  </a:ln>
                </c:spPr>
                <c:marker>
                  <c:symbol val="none"/>
                </c:marker>
                <c:xVal>
                  <c:numRef>
                    <c:extLst xmlns:c15="http://schemas.microsoft.com/office/drawing/2012/chart">
                      <c:ext xmlns:c15="http://schemas.microsoft.com/office/drawing/2012/chart" uri="{02D57815-91ED-43cb-92C2-25804820EDAC}">
                        <c15:formulaRef>
                          <c15:sqref>'Data Usentrifugert'!$B$6:$F$6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A-2ACE-4967-BC8E-7887BE30947F}"/>
                  </c:ext>
                </c:extLst>
              </c15:ser>
            </c15:filteredScatterSeries>
            <c15:filteredScatterSeries>
              <c15:ser>
                <c:idx val="43"/>
                <c:order val="43"/>
                <c:spPr>
                  <a:ln w="12700">
                    <a:solidFill>
                      <a:srgbClr val="800080"/>
                    </a:solidFill>
                    <a:prstDash val="solid"/>
                  </a:ln>
                </c:spPr>
                <c:marker>
                  <c:symbol val="none"/>
                </c:marker>
                <c:xVal>
                  <c:numRef>
                    <c:extLst xmlns:c15="http://schemas.microsoft.com/office/drawing/2012/chart">
                      <c:ext xmlns:c15="http://schemas.microsoft.com/office/drawing/2012/chart" uri="{02D57815-91ED-43cb-92C2-25804820EDAC}">
                        <c15:formulaRef>
                          <c15:sqref>'Data Usentrifugert'!$B$6:$F$6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B-2ACE-4967-BC8E-7887BE30947F}"/>
                  </c:ext>
                </c:extLst>
              </c15:ser>
            </c15:filteredScatterSeries>
            <c15:filteredScatterSeries>
              <c15:ser>
                <c:idx val="44"/>
                <c:order val="44"/>
                <c:spPr>
                  <a:ln w="12700">
                    <a:solidFill>
                      <a:srgbClr val="008080"/>
                    </a:solidFill>
                    <a:prstDash val="solid"/>
                  </a:ln>
                </c:spPr>
                <c:marker>
                  <c:symbol val="none"/>
                </c:marker>
                <c:xVal>
                  <c:numRef>
                    <c:extLst xmlns:c15="http://schemas.microsoft.com/office/drawing/2012/chart">
                      <c:ext xmlns:c15="http://schemas.microsoft.com/office/drawing/2012/chart" uri="{02D57815-91ED-43cb-92C2-25804820EDAC}">
                        <c15:formulaRef>
                          <c15:sqref>'Data Usentrifugert'!$B$6:$F$6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C-2ACE-4967-BC8E-7887BE30947F}"/>
                  </c:ext>
                </c:extLst>
              </c15:ser>
            </c15:filteredScatterSeries>
            <c15:filteredScatterSeries>
              <c15:ser>
                <c:idx val="45"/>
                <c:order val="45"/>
                <c:spPr>
                  <a:ln w="12700">
                    <a:solidFill>
                      <a:srgbClr val="C0C0C0"/>
                    </a:solidFill>
                    <a:prstDash val="solid"/>
                  </a:ln>
                </c:spPr>
                <c:marker>
                  <c:symbol val="none"/>
                </c:marker>
                <c:xVal>
                  <c:numRef>
                    <c:extLst xmlns:c15="http://schemas.microsoft.com/office/drawing/2012/chart">
                      <c:ext xmlns:c15="http://schemas.microsoft.com/office/drawing/2012/chart" uri="{02D57815-91ED-43cb-92C2-25804820EDAC}">
                        <c15:formulaRef>
                          <c15:sqref>'Data Usentrifugert'!$B$6:$F$6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D-2ACE-4967-BC8E-7887BE30947F}"/>
                  </c:ext>
                </c:extLst>
              </c15:ser>
            </c15:filteredScatterSeries>
            <c15:filteredScatterSeries>
              <c15:ser>
                <c:idx val="46"/>
                <c:order val="46"/>
                <c:spPr>
                  <a:ln w="12700">
                    <a:solidFill>
                      <a:srgbClr val="808080"/>
                    </a:solidFill>
                    <a:prstDash val="solid"/>
                  </a:ln>
                </c:spPr>
                <c:marker>
                  <c:symbol val="none"/>
                </c:marker>
                <c:xVal>
                  <c:numRef>
                    <c:extLst xmlns:c15="http://schemas.microsoft.com/office/drawing/2012/chart">
                      <c:ext xmlns:c15="http://schemas.microsoft.com/office/drawing/2012/chart" uri="{02D57815-91ED-43cb-92C2-25804820EDAC}">
                        <c15:formulaRef>
                          <c15:sqref>'Data Usentrifugert'!$B$6:$F$6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E-2ACE-4967-BC8E-7887BE30947F}"/>
                  </c:ext>
                </c:extLst>
              </c15:ser>
            </c15:filteredScatterSeries>
            <c15:filteredScatterSeries>
              <c15:ser>
                <c:idx val="47"/>
                <c:order val="47"/>
                <c:spPr>
                  <a:ln w="12700">
                    <a:solidFill>
                      <a:srgbClr val="9999FF"/>
                    </a:solidFill>
                    <a:prstDash val="solid"/>
                  </a:ln>
                </c:spPr>
                <c:marker>
                  <c:symbol val="none"/>
                </c:marker>
                <c:xVal>
                  <c:numRef>
                    <c:extLst xmlns:c15="http://schemas.microsoft.com/office/drawing/2012/chart">
                      <c:ext xmlns:c15="http://schemas.microsoft.com/office/drawing/2012/chart" uri="{02D57815-91ED-43cb-92C2-25804820EDAC}">
                        <c15:formulaRef>
                          <c15:sqref>'Data Usentrifugert'!$B$6:$F$6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F-2ACE-4967-BC8E-7887BE30947F}"/>
                  </c:ext>
                </c:extLst>
              </c15:ser>
            </c15:filteredScatterSeries>
            <c15:filteredScatterSeries>
              <c15:ser>
                <c:idx val="48"/>
                <c:order val="48"/>
                <c:spPr>
                  <a:ln w="12700">
                    <a:solidFill>
                      <a:srgbClr val="993366"/>
                    </a:solidFill>
                    <a:prstDash val="solid"/>
                  </a:ln>
                </c:spPr>
                <c:marker>
                  <c:symbol val="none"/>
                </c:marker>
                <c:xVal>
                  <c:numRef>
                    <c:extLst xmlns:c15="http://schemas.microsoft.com/office/drawing/2012/chart">
                      <c:ext xmlns:c15="http://schemas.microsoft.com/office/drawing/2012/chart" uri="{02D57815-91ED-43cb-92C2-25804820EDAC}">
                        <c15:formulaRef>
                          <c15:sqref>'Data Usentrifugert'!$B$6:$F$6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30-2ACE-4967-BC8E-7887BE30947F}"/>
                  </c:ext>
                </c:extLst>
              </c15:ser>
            </c15:filteredScatterSeries>
            <c15:filteredScatterSeries>
              <c15:ser>
                <c:idx val="49"/>
                <c:order val="49"/>
                <c:spPr>
                  <a:ln w="12700">
                    <a:solidFill>
                      <a:srgbClr val="FFFFCC"/>
                    </a:solidFill>
                    <a:prstDash val="solid"/>
                  </a:ln>
                </c:spPr>
                <c:marker>
                  <c:symbol val="none"/>
                </c:marker>
                <c:xVal>
                  <c:numRef>
                    <c:extLst xmlns:c15="http://schemas.microsoft.com/office/drawing/2012/chart">
                      <c:ext xmlns:c15="http://schemas.microsoft.com/office/drawing/2012/chart" uri="{02D57815-91ED-43cb-92C2-25804820EDAC}">
                        <c15:formulaRef>
                          <c15:sqref>'Data Usentrifugert'!$B$6:$F$6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31-2ACE-4967-BC8E-7887BE30947F}"/>
                  </c:ext>
                </c:extLst>
              </c15:ser>
            </c15:filteredScatterSeries>
          </c:ext>
        </c:extLst>
      </c:scatterChart>
      <c:valAx>
        <c:axId val="308150008"/>
        <c:scaling>
          <c:orientation val="minMax"/>
          <c:max val="72"/>
          <c:min val="0"/>
        </c:scaling>
        <c:delete val="0"/>
        <c:axPos val="b"/>
        <c:title>
          <c:tx>
            <c:rich>
              <a:bodyPr/>
              <a:lstStyle/>
              <a:p>
                <a:pPr>
                  <a:defRPr sz="1200" b="1" i="0" u="none" strike="noStrike" baseline="0">
                    <a:solidFill>
                      <a:srgbClr val="000000"/>
                    </a:solidFill>
                    <a:latin typeface="Arial"/>
                    <a:ea typeface="Arial"/>
                    <a:cs typeface="Arial"/>
                  </a:defRPr>
                </a:pPr>
                <a:r>
                  <a:rPr lang="nb-NO"/>
                  <a:t>Tid (timer)</a:t>
                </a:r>
              </a:p>
            </c:rich>
          </c:tx>
          <c:layout>
            <c:manualLayout>
              <c:xMode val="edge"/>
              <c:yMode val="edge"/>
              <c:x val="0.5023400936037441"/>
              <c:y val="0.94444590259550887"/>
            </c:manualLayout>
          </c:layout>
          <c:overlay val="0"/>
          <c:spPr>
            <a:noFill/>
            <a:ln w="25400">
              <a:noFill/>
            </a:ln>
          </c:spPr>
        </c:title>
        <c:numFmt formatCode="General" sourceLinked="1"/>
        <c:majorTickMark val="out"/>
        <c:minorTickMark val="none"/>
        <c:tickLblPos val="nextTo"/>
        <c:spPr>
          <a:ln w="381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b-NO"/>
          </a:p>
        </c:txPr>
        <c:crossAx val="249669360"/>
        <c:crosses val="autoZero"/>
        <c:crossBetween val="midCat"/>
      </c:valAx>
      <c:valAx>
        <c:axId val="249669360"/>
        <c:scaling>
          <c:orientation val="minMax"/>
          <c:max val="3.5"/>
          <c:min val="0"/>
        </c:scaling>
        <c:delete val="0"/>
        <c:axPos val="l"/>
        <c:title>
          <c:tx>
            <c:rich>
              <a:bodyPr/>
              <a:lstStyle/>
              <a:p>
                <a:pPr>
                  <a:defRPr sz="1200" b="1" i="0" u="none" strike="noStrike" baseline="0">
                    <a:solidFill>
                      <a:srgbClr val="000000"/>
                    </a:solidFill>
                    <a:latin typeface="Arial"/>
                    <a:ea typeface="Arial"/>
                    <a:cs typeface="Arial"/>
                  </a:defRPr>
                </a:pPr>
                <a:r>
                  <a:rPr lang="nb-NO">
                    <a:latin typeface="Arial" panose="020B0604020202020204" pitchFamily="34" charset="0"/>
                    <a:cs typeface="Arial" panose="020B0604020202020204" pitchFamily="34" charset="0"/>
                  </a:rPr>
                  <a:t>Måleverdi (mg/L)</a:t>
                </a:r>
              </a:p>
            </c:rich>
          </c:tx>
          <c:layout>
            <c:manualLayout>
              <c:xMode val="edge"/>
              <c:yMode val="edge"/>
              <c:x val="1.6561971862189738E-2"/>
              <c:y val="0.40740794128422736"/>
            </c:manualLayout>
          </c:layout>
          <c:overlay val="0"/>
          <c:spPr>
            <a:noFill/>
            <a:ln w="25400">
              <a:noFill/>
            </a:ln>
          </c:spPr>
        </c:title>
        <c:numFmt formatCode="0.0" sourceLinked="0"/>
        <c:majorTickMark val="out"/>
        <c:minorTickMark val="none"/>
        <c:tickLblPos val="nextTo"/>
        <c:spPr>
          <a:ln w="381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b-NO"/>
          </a:p>
        </c:txPr>
        <c:crossAx val="308150008"/>
        <c:crosses val="autoZero"/>
        <c:crossBetween val="midCat"/>
        <c:majorUnit val="0.5"/>
        <c:minorUnit val="0.5"/>
      </c:valAx>
      <c:spPr>
        <a:noFill/>
        <a:ln w="25400">
          <a:solidFill>
            <a:srgbClr val="FFFFFF"/>
          </a:solidFill>
          <a:prstDash val="solid"/>
        </a:ln>
      </c:spPr>
    </c:plotArea>
    <c:legend>
      <c:legendPos val="r"/>
      <c:layout>
        <c:manualLayout>
          <c:xMode val="edge"/>
          <c:yMode val="edge"/>
          <c:x val="0.86650891628064008"/>
          <c:y val="4.2715484363081618E-2"/>
          <c:w val="0.12089265643956541"/>
          <c:h val="0.85193174651795522"/>
        </c:manualLayout>
      </c:layout>
      <c:overlay val="0"/>
    </c:legend>
    <c:plotVisOnly val="1"/>
    <c:dispBlanksAs val="span"/>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nb-NO"/>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nb-NO"/>
              <a:t>D-Dimer: Usentrifugert</a:t>
            </a:r>
          </a:p>
        </c:rich>
      </c:tx>
      <c:overlay val="0"/>
    </c:title>
    <c:autoTitleDeleted val="0"/>
    <c:plotArea>
      <c:layout>
        <c:manualLayout>
          <c:layoutTarget val="inner"/>
          <c:xMode val="edge"/>
          <c:yMode val="edge"/>
          <c:x val="0.12187509298331679"/>
          <c:y val="4.1269905242288629E-2"/>
          <c:w val="0.83750063896227944"/>
          <c:h val="0.85238227365803831"/>
        </c:manualLayout>
      </c:layout>
      <c:scatterChart>
        <c:scatterStyle val="lineMarker"/>
        <c:varyColors val="0"/>
        <c:ser>
          <c:idx val="0"/>
          <c:order val="0"/>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 Usentrifugert'!$B$34:$F$34</c:f>
              <c:numCache>
                <c:formatCode>0.00</c:formatCode>
                <c:ptCount val="5"/>
                <c:pt idx="0">
                  <c:v>100</c:v>
                </c:pt>
                <c:pt idx="1">
                  <c:v>110.44776119402984</c:v>
                </c:pt>
                <c:pt idx="2">
                  <c:v>102.98507462686565</c:v>
                </c:pt>
                <c:pt idx="3">
                  <c:v>116.4179104477612</c:v>
                </c:pt>
                <c:pt idx="4">
                  <c:v>119.40298507462686</c:v>
                </c:pt>
              </c:numCache>
            </c:numRef>
          </c:yVal>
          <c:smooth val="0"/>
          <c:extLst>
            <c:ext xmlns:c16="http://schemas.microsoft.com/office/drawing/2014/chart" uri="{C3380CC4-5D6E-409C-BE32-E72D297353CC}">
              <c16:uniqueId val="{00000000-3D1E-43D2-B1A6-1D99794DC095}"/>
            </c:ext>
          </c:extLst>
        </c:ser>
        <c:ser>
          <c:idx val="1"/>
          <c:order val="1"/>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 Usentrifugert'!$B$35:$F$35</c:f>
              <c:numCache>
                <c:formatCode>0.00</c:formatCode>
                <c:ptCount val="5"/>
                <c:pt idx="0">
                  <c:v>100</c:v>
                </c:pt>
                <c:pt idx="1">
                  <c:v>82.89473684210526</c:v>
                </c:pt>
                <c:pt idx="2">
                  <c:v>93.421052631578931</c:v>
                </c:pt>
                <c:pt idx="3">
                  <c:v>93.815789473684205</c:v>
                </c:pt>
                <c:pt idx="4">
                  <c:v>102.63157894736842</c:v>
                </c:pt>
              </c:numCache>
            </c:numRef>
          </c:yVal>
          <c:smooth val="0"/>
          <c:extLst>
            <c:ext xmlns:c16="http://schemas.microsoft.com/office/drawing/2014/chart" uri="{C3380CC4-5D6E-409C-BE32-E72D297353CC}">
              <c16:uniqueId val="{00000001-3D1E-43D2-B1A6-1D99794DC095}"/>
            </c:ext>
          </c:extLst>
        </c:ser>
        <c:ser>
          <c:idx val="2"/>
          <c:order val="2"/>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 Usentrifugert'!$B$36:$F$36</c:f>
              <c:numCache>
                <c:formatCode>0.00</c:formatCode>
                <c:ptCount val="5"/>
                <c:pt idx="0">
                  <c:v>100</c:v>
                </c:pt>
                <c:pt idx="1">
                  <c:v>98.113207547169807</c:v>
                </c:pt>
                <c:pt idx="2">
                  <c:v>96.540880503144649</c:v>
                </c:pt>
                <c:pt idx="3">
                  <c:v>103.45911949685534</c:v>
                </c:pt>
                <c:pt idx="4">
                  <c:v>102.20125786163521</c:v>
                </c:pt>
              </c:numCache>
            </c:numRef>
          </c:yVal>
          <c:smooth val="0"/>
          <c:extLst>
            <c:ext xmlns:c16="http://schemas.microsoft.com/office/drawing/2014/chart" uri="{C3380CC4-5D6E-409C-BE32-E72D297353CC}">
              <c16:uniqueId val="{00000002-3D1E-43D2-B1A6-1D99794DC095}"/>
            </c:ext>
          </c:extLst>
        </c:ser>
        <c:ser>
          <c:idx val="3"/>
          <c:order val="3"/>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 Usentrifugert'!$B$37:$F$37</c:f>
              <c:numCache>
                <c:formatCode>0.00</c:formatCode>
                <c:ptCount val="5"/>
                <c:pt idx="0">
                  <c:v>100</c:v>
                </c:pt>
                <c:pt idx="1">
                  <c:v>96.739130434782609</c:v>
                </c:pt>
                <c:pt idx="2">
                  <c:v>103.26086956521738</c:v>
                </c:pt>
                <c:pt idx="3">
                  <c:v>89.130434782608688</c:v>
                </c:pt>
                <c:pt idx="4">
                  <c:v>102.17391304347825</c:v>
                </c:pt>
              </c:numCache>
            </c:numRef>
          </c:yVal>
          <c:smooth val="0"/>
          <c:extLst>
            <c:ext xmlns:c16="http://schemas.microsoft.com/office/drawing/2014/chart" uri="{C3380CC4-5D6E-409C-BE32-E72D297353CC}">
              <c16:uniqueId val="{00000003-3D1E-43D2-B1A6-1D99794DC095}"/>
            </c:ext>
          </c:extLst>
        </c:ser>
        <c:ser>
          <c:idx val="4"/>
          <c:order val="4"/>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 Usentrifugert'!$B$38:$F$38</c:f>
              <c:numCache>
                <c:formatCode>0.00</c:formatCode>
                <c:ptCount val="5"/>
                <c:pt idx="0">
                  <c:v>100</c:v>
                </c:pt>
                <c:pt idx="1">
                  <c:v>100</c:v>
                </c:pt>
                <c:pt idx="2">
                  <c:v>104.14201183431953</c:v>
                </c:pt>
                <c:pt idx="3">
                  <c:v>106.50887573964498</c:v>
                </c:pt>
                <c:pt idx="4">
                  <c:v>99.408284023668642</c:v>
                </c:pt>
              </c:numCache>
            </c:numRef>
          </c:yVal>
          <c:smooth val="0"/>
          <c:extLst>
            <c:ext xmlns:c16="http://schemas.microsoft.com/office/drawing/2014/chart" uri="{C3380CC4-5D6E-409C-BE32-E72D297353CC}">
              <c16:uniqueId val="{00000004-3D1E-43D2-B1A6-1D99794DC095}"/>
            </c:ext>
          </c:extLst>
        </c:ser>
        <c:ser>
          <c:idx val="5"/>
          <c:order val="5"/>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 Usentrifugert'!$B$39:$F$39</c:f>
              <c:numCache>
                <c:formatCode>0.00</c:formatCode>
                <c:ptCount val="5"/>
                <c:pt idx="0">
                  <c:v>100</c:v>
                </c:pt>
                <c:pt idx="1">
                  <c:v>100</c:v>
                </c:pt>
                <c:pt idx="2">
                  <c:v>100</c:v>
                </c:pt>
                <c:pt idx="3">
                  <c:v>100</c:v>
                </c:pt>
                <c:pt idx="4">
                  <c:v>100</c:v>
                </c:pt>
              </c:numCache>
            </c:numRef>
          </c:yVal>
          <c:smooth val="0"/>
          <c:extLst>
            <c:ext xmlns:c16="http://schemas.microsoft.com/office/drawing/2014/chart" uri="{C3380CC4-5D6E-409C-BE32-E72D297353CC}">
              <c16:uniqueId val="{00000005-3D1E-43D2-B1A6-1D99794DC095}"/>
            </c:ext>
          </c:extLst>
        </c:ser>
        <c:ser>
          <c:idx val="6"/>
          <c:order val="6"/>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 Usentrifugert'!$B$40:$F$40</c:f>
              <c:numCache>
                <c:formatCode>0.00</c:formatCode>
                <c:ptCount val="5"/>
                <c:pt idx="0">
                  <c:v>100</c:v>
                </c:pt>
                <c:pt idx="1">
                  <c:v>89.473684210526329</c:v>
                </c:pt>
                <c:pt idx="2">
                  <c:v>91.228070175438603</c:v>
                </c:pt>
                <c:pt idx="3">
                  <c:v>98.24561403508774</c:v>
                </c:pt>
                <c:pt idx="4">
                  <c:v>85.087719298245617</c:v>
                </c:pt>
              </c:numCache>
            </c:numRef>
          </c:yVal>
          <c:smooth val="0"/>
          <c:extLst>
            <c:ext xmlns:c16="http://schemas.microsoft.com/office/drawing/2014/chart" uri="{C3380CC4-5D6E-409C-BE32-E72D297353CC}">
              <c16:uniqueId val="{00000006-3D1E-43D2-B1A6-1D99794DC095}"/>
            </c:ext>
          </c:extLst>
        </c:ser>
        <c:ser>
          <c:idx val="7"/>
          <c:order val="7"/>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 Usentrifugert'!$B$41:$F$41</c:f>
              <c:numCache>
                <c:formatCode>0.00</c:formatCode>
                <c:ptCount val="5"/>
                <c:pt idx="0">
                  <c:v>100</c:v>
                </c:pt>
                <c:pt idx="1">
                  <c:v>117.85714285714286</c:v>
                </c:pt>
                <c:pt idx="2">
                  <c:v>107.14285714285714</c:v>
                </c:pt>
                <c:pt idx="3">
                  <c:v>124.99999999999997</c:v>
                </c:pt>
                <c:pt idx="4">
                  <c:v>96.428571428571431</c:v>
                </c:pt>
              </c:numCache>
            </c:numRef>
          </c:yVal>
          <c:smooth val="0"/>
          <c:extLst>
            <c:ext xmlns:c16="http://schemas.microsoft.com/office/drawing/2014/chart" uri="{C3380CC4-5D6E-409C-BE32-E72D297353CC}">
              <c16:uniqueId val="{00000007-3D1E-43D2-B1A6-1D99794DC095}"/>
            </c:ext>
          </c:extLst>
        </c:ser>
        <c:ser>
          <c:idx val="8"/>
          <c:order val="8"/>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 Usentrifugert'!$B$42:$F$42</c:f>
              <c:numCache>
                <c:formatCode>0.00</c:formatCode>
                <c:ptCount val="5"/>
                <c:pt idx="0">
                  <c:v>100</c:v>
                </c:pt>
                <c:pt idx="1">
                  <c:v>97.647058823529406</c:v>
                </c:pt>
                <c:pt idx="2">
                  <c:v>92.941176470588232</c:v>
                </c:pt>
                <c:pt idx="3">
                  <c:v>100</c:v>
                </c:pt>
                <c:pt idx="4">
                  <c:v>95.294117647058826</c:v>
                </c:pt>
              </c:numCache>
            </c:numRef>
          </c:yVal>
          <c:smooth val="0"/>
          <c:extLst>
            <c:ext xmlns:c16="http://schemas.microsoft.com/office/drawing/2014/chart" uri="{C3380CC4-5D6E-409C-BE32-E72D297353CC}">
              <c16:uniqueId val="{00000008-3D1E-43D2-B1A6-1D99794DC095}"/>
            </c:ext>
          </c:extLst>
        </c:ser>
        <c:ser>
          <c:idx val="9"/>
          <c:order val="9"/>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 Usentrifugert'!$B$43:$F$43</c:f>
              <c:numCache>
                <c:formatCode>0.00</c:formatCode>
                <c:ptCount val="5"/>
                <c:pt idx="0">
                  <c:v>100</c:v>
                </c:pt>
                <c:pt idx="1">
                  <c:v>100</c:v>
                </c:pt>
                <c:pt idx="2">
                  <c:v>100</c:v>
                </c:pt>
                <c:pt idx="3">
                  <c:v>100</c:v>
                </c:pt>
                <c:pt idx="4">
                  <c:v>100</c:v>
                </c:pt>
              </c:numCache>
            </c:numRef>
          </c:yVal>
          <c:smooth val="0"/>
          <c:extLst>
            <c:ext xmlns:c16="http://schemas.microsoft.com/office/drawing/2014/chart" uri="{C3380CC4-5D6E-409C-BE32-E72D297353CC}">
              <c16:uniqueId val="{00000009-3D1E-43D2-B1A6-1D99794DC095}"/>
            </c:ext>
          </c:extLst>
        </c:ser>
        <c:ser>
          <c:idx val="10"/>
          <c:order val="10"/>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 Usentrifugert'!$B$44:$F$44</c:f>
              <c:numCache>
                <c:formatCode>0.00</c:formatCode>
                <c:ptCount val="5"/>
                <c:pt idx="0">
                  <c:v>100</c:v>
                </c:pt>
                <c:pt idx="1">
                  <c:v>0</c:v>
                </c:pt>
                <c:pt idx="2">
                  <c:v>102.94117647058823</c:v>
                </c:pt>
                <c:pt idx="3">
                  <c:v>114.70588235294117</c:v>
                </c:pt>
                <c:pt idx="4">
                  <c:v>136.76470588235296</c:v>
                </c:pt>
              </c:numCache>
            </c:numRef>
          </c:yVal>
          <c:smooth val="0"/>
          <c:extLst>
            <c:ext xmlns:c16="http://schemas.microsoft.com/office/drawing/2014/chart" uri="{C3380CC4-5D6E-409C-BE32-E72D297353CC}">
              <c16:uniqueId val="{0000000A-3D1E-43D2-B1A6-1D99794DC095}"/>
            </c:ext>
          </c:extLst>
        </c:ser>
        <c:ser>
          <c:idx val="11"/>
          <c:order val="11"/>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 Usentrifugert'!$B$45:$F$45</c:f>
              <c:numCache>
                <c:formatCode>0.00</c:formatCode>
                <c:ptCount val="5"/>
                <c:pt idx="0">
                  <c:v>100</c:v>
                </c:pt>
                <c:pt idx="1">
                  <c:v>0</c:v>
                </c:pt>
                <c:pt idx="2">
                  <c:v>90.000000000000014</c:v>
                </c:pt>
                <c:pt idx="3">
                  <c:v>90.000000000000014</c:v>
                </c:pt>
                <c:pt idx="4">
                  <c:v>90.000000000000014</c:v>
                </c:pt>
              </c:numCache>
            </c:numRef>
          </c:yVal>
          <c:smooth val="0"/>
          <c:extLst>
            <c:ext xmlns:c16="http://schemas.microsoft.com/office/drawing/2014/chart" uri="{C3380CC4-5D6E-409C-BE32-E72D297353CC}">
              <c16:uniqueId val="{0000000B-3D1E-43D2-B1A6-1D99794DC095}"/>
            </c:ext>
          </c:extLst>
        </c:ser>
        <c:ser>
          <c:idx val="12"/>
          <c:order val="12"/>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 Usentrifugert'!$B$46:$F$46</c:f>
              <c:numCache>
                <c:formatCode>0.00</c:formatCode>
                <c:ptCount val="5"/>
                <c:pt idx="0">
                  <c:v>100</c:v>
                </c:pt>
                <c:pt idx="1">
                  <c:v>0</c:v>
                </c:pt>
                <c:pt idx="2">
                  <c:v>106.45161290322582</c:v>
                </c:pt>
                <c:pt idx="3">
                  <c:v>145.16129032258064</c:v>
                </c:pt>
                <c:pt idx="4">
                  <c:v>116.1290322580645</c:v>
                </c:pt>
              </c:numCache>
            </c:numRef>
          </c:yVal>
          <c:smooth val="0"/>
          <c:extLst>
            <c:ext xmlns:c16="http://schemas.microsoft.com/office/drawing/2014/chart" uri="{C3380CC4-5D6E-409C-BE32-E72D297353CC}">
              <c16:uniqueId val="{0000000C-3D1E-43D2-B1A6-1D99794DC095}"/>
            </c:ext>
          </c:extLst>
        </c:ser>
        <c:ser>
          <c:idx val="13"/>
          <c:order val="13"/>
          <c:spPr>
            <a:ln w="28575">
              <a:noFill/>
            </a:ln>
          </c:spPr>
          <c:marker>
            <c:symbol val="circle"/>
            <c:size val="5"/>
            <c:spPr>
              <a:noFill/>
              <a:ln>
                <a:solidFill>
                  <a:srgbClr val="000080"/>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 Usentrifugert'!$B$47:$F$47</c:f>
              <c:numCache>
                <c:formatCode>0.00</c:formatCode>
                <c:ptCount val="5"/>
                <c:pt idx="0">
                  <c:v>100</c:v>
                </c:pt>
                <c:pt idx="1">
                  <c:v>81.818181818181827</c:v>
                </c:pt>
                <c:pt idx="2">
                  <c:v>81.818181818181827</c:v>
                </c:pt>
                <c:pt idx="3">
                  <c:v>81.818181818181827</c:v>
                </c:pt>
                <c:pt idx="4">
                  <c:v>93.939393939393938</c:v>
                </c:pt>
              </c:numCache>
            </c:numRef>
          </c:yVal>
          <c:smooth val="0"/>
          <c:extLst>
            <c:ext xmlns:c16="http://schemas.microsoft.com/office/drawing/2014/chart" uri="{C3380CC4-5D6E-409C-BE32-E72D297353CC}">
              <c16:uniqueId val="{0000000D-3D1E-43D2-B1A6-1D99794DC095}"/>
            </c:ext>
          </c:extLst>
        </c:ser>
        <c:ser>
          <c:idx val="14"/>
          <c:order val="14"/>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 Usentrifugert'!$B$48:$F$48</c:f>
              <c:numCache>
                <c:formatCode>0.00</c:formatCode>
                <c:ptCount val="5"/>
                <c:pt idx="0">
                  <c:v>100</c:v>
                </c:pt>
                <c:pt idx="1">
                  <c:v>104.06504065040652</c:v>
                </c:pt>
                <c:pt idx="2">
                  <c:v>100</c:v>
                </c:pt>
                <c:pt idx="3">
                  <c:v>96.747967479674784</c:v>
                </c:pt>
                <c:pt idx="4">
                  <c:v>100</c:v>
                </c:pt>
              </c:numCache>
            </c:numRef>
          </c:yVal>
          <c:smooth val="0"/>
          <c:extLst>
            <c:ext xmlns:c16="http://schemas.microsoft.com/office/drawing/2014/chart" uri="{C3380CC4-5D6E-409C-BE32-E72D297353CC}">
              <c16:uniqueId val="{0000000E-3D1E-43D2-B1A6-1D99794DC095}"/>
            </c:ext>
          </c:extLst>
        </c:ser>
        <c:ser>
          <c:idx val="15"/>
          <c:order val="15"/>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 Usentrifugert'!$B$49:$F$49</c:f>
              <c:numCache>
                <c:formatCode>0.00</c:formatCode>
                <c:ptCount val="5"/>
                <c:pt idx="0">
                  <c:v>100</c:v>
                </c:pt>
                <c:pt idx="1">
                  <c:v>108.16326530612245</c:v>
                </c:pt>
                <c:pt idx="2">
                  <c:v>103.0612244897959</c:v>
                </c:pt>
                <c:pt idx="3">
                  <c:v>0</c:v>
                </c:pt>
                <c:pt idx="4">
                  <c:v>113.26530612244898</c:v>
                </c:pt>
              </c:numCache>
            </c:numRef>
          </c:yVal>
          <c:smooth val="0"/>
          <c:extLst>
            <c:ext xmlns:c16="http://schemas.microsoft.com/office/drawing/2014/chart" uri="{C3380CC4-5D6E-409C-BE32-E72D297353CC}">
              <c16:uniqueId val="{0000000F-3D1E-43D2-B1A6-1D99794DC095}"/>
            </c:ext>
          </c:extLst>
        </c:ser>
        <c:ser>
          <c:idx val="16"/>
          <c:order val="16"/>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 Usentrifugert'!$B$50:$F$50</c:f>
              <c:numCache>
                <c:formatCode>0.00</c:formatCode>
                <c:ptCount val="5"/>
                <c:pt idx="0">
                  <c:v>100</c:v>
                </c:pt>
                <c:pt idx="1">
                  <c:v>96.721311475409834</c:v>
                </c:pt>
                <c:pt idx="2">
                  <c:v>96.721311475409834</c:v>
                </c:pt>
                <c:pt idx="3">
                  <c:v>106.55737704918033</c:v>
                </c:pt>
                <c:pt idx="4">
                  <c:v>93.442622950819668</c:v>
                </c:pt>
              </c:numCache>
            </c:numRef>
          </c:yVal>
          <c:smooth val="0"/>
          <c:extLst>
            <c:ext xmlns:c16="http://schemas.microsoft.com/office/drawing/2014/chart" uri="{C3380CC4-5D6E-409C-BE32-E72D297353CC}">
              <c16:uniqueId val="{00000010-3D1E-43D2-B1A6-1D99794DC095}"/>
            </c:ext>
          </c:extLst>
        </c:ser>
        <c:ser>
          <c:idx val="17"/>
          <c:order val="17"/>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 Usentrifugert'!$B$51:$F$51</c:f>
              <c:numCache>
                <c:formatCode>0.00</c:formatCode>
                <c:ptCount val="5"/>
                <c:pt idx="0">
                  <c:v>100</c:v>
                </c:pt>
                <c:pt idx="1">
                  <c:v>100</c:v>
                </c:pt>
                <c:pt idx="2">
                  <c:v>111.1111111111111</c:v>
                </c:pt>
                <c:pt idx="3">
                  <c:v>114.81481481481481</c:v>
                </c:pt>
                <c:pt idx="4">
                  <c:v>100</c:v>
                </c:pt>
              </c:numCache>
            </c:numRef>
          </c:yVal>
          <c:smooth val="0"/>
          <c:extLst>
            <c:ext xmlns:c16="http://schemas.microsoft.com/office/drawing/2014/chart" uri="{C3380CC4-5D6E-409C-BE32-E72D297353CC}">
              <c16:uniqueId val="{00000011-3D1E-43D2-B1A6-1D99794DC095}"/>
            </c:ext>
          </c:extLst>
        </c:ser>
        <c:ser>
          <c:idx val="18"/>
          <c:order val="18"/>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 Usentrifugert'!$B$52:$F$52</c:f>
              <c:numCache>
                <c:formatCode>0.00</c:formatCode>
                <c:ptCount val="5"/>
                <c:pt idx="0">
                  <c:v>100</c:v>
                </c:pt>
                <c:pt idx="1">
                  <c:v>93.478260869565204</c:v>
                </c:pt>
                <c:pt idx="2">
                  <c:v>71.739130434782609</c:v>
                </c:pt>
                <c:pt idx="3">
                  <c:v>93.478260869565204</c:v>
                </c:pt>
                <c:pt idx="4">
                  <c:v>82.608695652173907</c:v>
                </c:pt>
              </c:numCache>
            </c:numRef>
          </c:yVal>
          <c:smooth val="0"/>
          <c:extLst>
            <c:ext xmlns:c16="http://schemas.microsoft.com/office/drawing/2014/chart" uri="{C3380CC4-5D6E-409C-BE32-E72D297353CC}">
              <c16:uniqueId val="{00000012-3D1E-43D2-B1A6-1D99794DC095}"/>
            </c:ext>
          </c:extLst>
        </c:ser>
        <c:ser>
          <c:idx val="19"/>
          <c:order val="19"/>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 Usentrifugert'!$B$53:$F$53</c:f>
              <c:numCache>
                <c:formatCode>0.00</c:formatCode>
                <c:ptCount val="5"/>
                <c:pt idx="0">
                  <c:v>100</c:v>
                </c:pt>
                <c:pt idx="1">
                  <c:v>86.956521739130437</c:v>
                </c:pt>
                <c:pt idx="2">
                  <c:v>100</c:v>
                </c:pt>
                <c:pt idx="3">
                  <c:v>110.86956521739131</c:v>
                </c:pt>
                <c:pt idx="4">
                  <c:v>102.17391304347825</c:v>
                </c:pt>
              </c:numCache>
            </c:numRef>
          </c:yVal>
          <c:smooth val="0"/>
          <c:extLst>
            <c:ext xmlns:c16="http://schemas.microsoft.com/office/drawing/2014/chart" uri="{C3380CC4-5D6E-409C-BE32-E72D297353CC}">
              <c16:uniqueId val="{00000013-3D1E-43D2-B1A6-1D99794DC095}"/>
            </c:ext>
          </c:extLst>
        </c:ser>
        <c:ser>
          <c:idx val="20"/>
          <c:order val="20"/>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4-3D1E-43D2-B1A6-1D99794DC095}"/>
            </c:ext>
          </c:extLst>
        </c:ser>
        <c:ser>
          <c:idx val="21"/>
          <c:order val="21"/>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5-3D1E-43D2-B1A6-1D99794DC095}"/>
            </c:ext>
          </c:extLst>
        </c:ser>
        <c:ser>
          <c:idx val="22"/>
          <c:order val="22"/>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6-3D1E-43D2-B1A6-1D99794DC095}"/>
            </c:ext>
          </c:extLst>
        </c:ser>
        <c:ser>
          <c:idx val="23"/>
          <c:order val="23"/>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7-3D1E-43D2-B1A6-1D99794DC095}"/>
            </c:ext>
          </c:extLst>
        </c:ser>
        <c:ser>
          <c:idx val="24"/>
          <c:order val="24"/>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8-3D1E-43D2-B1A6-1D99794DC095}"/>
            </c:ext>
          </c:extLst>
        </c:ser>
        <c:ser>
          <c:idx val="25"/>
          <c:order val="25"/>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9-3D1E-43D2-B1A6-1D99794DC095}"/>
            </c:ext>
          </c:extLst>
        </c:ser>
        <c:ser>
          <c:idx val="26"/>
          <c:order val="26"/>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A-3D1E-43D2-B1A6-1D99794DC095}"/>
            </c:ext>
          </c:extLst>
        </c:ser>
        <c:ser>
          <c:idx val="27"/>
          <c:order val="27"/>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B-3D1E-43D2-B1A6-1D99794DC095}"/>
            </c:ext>
          </c:extLst>
        </c:ser>
        <c:ser>
          <c:idx val="28"/>
          <c:order val="28"/>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C-3D1E-43D2-B1A6-1D99794DC095}"/>
            </c:ext>
          </c:extLst>
        </c:ser>
        <c:ser>
          <c:idx val="29"/>
          <c:order val="29"/>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D-3D1E-43D2-B1A6-1D99794DC095}"/>
            </c:ext>
          </c:extLst>
        </c:ser>
        <c:ser>
          <c:idx val="30"/>
          <c:order val="30"/>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E-3D1E-43D2-B1A6-1D99794DC095}"/>
            </c:ext>
          </c:extLst>
        </c:ser>
        <c:ser>
          <c:idx val="31"/>
          <c:order val="31"/>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F-3D1E-43D2-B1A6-1D99794DC095}"/>
            </c:ext>
          </c:extLst>
        </c:ser>
        <c:ser>
          <c:idx val="32"/>
          <c:order val="32"/>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0-3D1E-43D2-B1A6-1D99794DC095}"/>
            </c:ext>
          </c:extLst>
        </c:ser>
        <c:ser>
          <c:idx val="33"/>
          <c:order val="33"/>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1-3D1E-43D2-B1A6-1D99794DC095}"/>
            </c:ext>
          </c:extLst>
        </c:ser>
        <c:ser>
          <c:idx val="34"/>
          <c:order val="34"/>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2-3D1E-43D2-B1A6-1D99794DC095}"/>
            </c:ext>
          </c:extLst>
        </c:ser>
        <c:ser>
          <c:idx val="35"/>
          <c:order val="35"/>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3-3D1E-43D2-B1A6-1D99794DC095}"/>
            </c:ext>
          </c:extLst>
        </c:ser>
        <c:ser>
          <c:idx val="36"/>
          <c:order val="36"/>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4-3D1E-43D2-B1A6-1D99794DC095}"/>
            </c:ext>
          </c:extLst>
        </c:ser>
        <c:ser>
          <c:idx val="37"/>
          <c:order val="37"/>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5-3D1E-43D2-B1A6-1D99794DC095}"/>
            </c:ext>
          </c:extLst>
        </c:ser>
        <c:ser>
          <c:idx val="38"/>
          <c:order val="38"/>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6-3D1E-43D2-B1A6-1D99794DC095}"/>
            </c:ext>
          </c:extLst>
        </c:ser>
        <c:ser>
          <c:idx val="39"/>
          <c:order val="39"/>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7-3D1E-43D2-B1A6-1D99794DC095}"/>
            </c:ext>
          </c:extLst>
        </c:ser>
        <c:ser>
          <c:idx val="40"/>
          <c:order val="40"/>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8-3D1E-43D2-B1A6-1D99794DC095}"/>
            </c:ext>
          </c:extLst>
        </c:ser>
        <c:ser>
          <c:idx val="41"/>
          <c:order val="41"/>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9-3D1E-43D2-B1A6-1D99794DC095}"/>
            </c:ext>
          </c:extLst>
        </c:ser>
        <c:ser>
          <c:idx val="42"/>
          <c:order val="42"/>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A-3D1E-43D2-B1A6-1D99794DC095}"/>
            </c:ext>
          </c:extLst>
        </c:ser>
        <c:ser>
          <c:idx val="43"/>
          <c:order val="43"/>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B-3D1E-43D2-B1A6-1D99794DC095}"/>
            </c:ext>
          </c:extLst>
        </c:ser>
        <c:ser>
          <c:idx val="44"/>
          <c:order val="44"/>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C-3D1E-43D2-B1A6-1D99794DC095}"/>
            </c:ext>
          </c:extLst>
        </c:ser>
        <c:ser>
          <c:idx val="45"/>
          <c:order val="45"/>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D-3D1E-43D2-B1A6-1D99794DC095}"/>
            </c:ext>
          </c:extLst>
        </c:ser>
        <c:ser>
          <c:idx val="46"/>
          <c:order val="46"/>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E-3D1E-43D2-B1A6-1D99794DC095}"/>
            </c:ext>
          </c:extLst>
        </c:ser>
        <c:ser>
          <c:idx val="47"/>
          <c:order val="47"/>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F-3D1E-43D2-B1A6-1D99794DC095}"/>
            </c:ext>
          </c:extLst>
        </c:ser>
        <c:ser>
          <c:idx val="48"/>
          <c:order val="48"/>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30-3D1E-43D2-B1A6-1D99794DC095}"/>
            </c:ext>
          </c:extLst>
        </c:ser>
        <c:ser>
          <c:idx val="49"/>
          <c:order val="49"/>
          <c:spPr>
            <a:ln w="28575">
              <a:noFill/>
            </a:ln>
          </c:spPr>
          <c:marker>
            <c:symbol val="circle"/>
            <c:size val="5"/>
            <c:spPr>
              <a:noFill/>
              <a:ln>
                <a:solidFill>
                  <a:srgbClr val="0000FF"/>
                </a:solidFill>
                <a:prstDash val="solid"/>
              </a:ln>
            </c:spPr>
          </c:marker>
          <c:xVal>
            <c:numRef>
              <c:f>'Data Usentrifugert'!$B$6:$F$6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31-3D1E-43D2-B1A6-1D99794DC095}"/>
            </c:ext>
          </c:extLst>
        </c:ser>
        <c:ser>
          <c:idx val="50"/>
          <c:order val="50"/>
          <c:spPr>
            <a:ln w="28575">
              <a:noFill/>
            </a:ln>
          </c:spPr>
          <c:marker>
            <c:symbol val="circle"/>
            <c:size val="7"/>
            <c:spPr>
              <a:solidFill>
                <a:srgbClr val="FF0000"/>
              </a:solidFill>
              <a:ln>
                <a:solidFill>
                  <a:srgbClr val="FF0000"/>
                </a:solidFill>
                <a:prstDash val="solid"/>
              </a:ln>
            </c:spPr>
          </c:marker>
          <c:errBars>
            <c:errDir val="y"/>
            <c:errBarType val="both"/>
            <c:errValType val="cust"/>
            <c:noEndCap val="0"/>
            <c:plus>
              <c:numRef>
                <c:f>'Data Usentrifugert'!$B$59:$F$59</c:f>
                <c:numCache>
                  <c:formatCode>General</c:formatCode>
                  <c:ptCount val="5"/>
                  <c:pt idx="0">
                    <c:v>0</c:v>
                  </c:pt>
                  <c:pt idx="1">
                    <c:v>3.9801847634907137</c:v>
                  </c:pt>
                  <c:pt idx="2">
                    <c:v>3.5412936722351849</c:v>
                  </c:pt>
                  <c:pt idx="3">
                    <c:v>5.8049204379849177</c:v>
                  </c:pt>
                  <c:pt idx="4">
                    <c:v>4.758108139406434</c:v>
                  </c:pt>
                </c:numCache>
              </c:numRef>
            </c:plus>
            <c:minus>
              <c:numRef>
                <c:f>'Data Usentrifugert'!$B$59:$F$59</c:f>
                <c:numCache>
                  <c:formatCode>General</c:formatCode>
                  <c:ptCount val="5"/>
                  <c:pt idx="0">
                    <c:v>0</c:v>
                  </c:pt>
                  <c:pt idx="1">
                    <c:v>3.9801847634907137</c:v>
                  </c:pt>
                  <c:pt idx="2">
                    <c:v>3.5412936722351849</c:v>
                  </c:pt>
                  <c:pt idx="3">
                    <c:v>5.8049204379849177</c:v>
                  </c:pt>
                  <c:pt idx="4">
                    <c:v>4.758108139406434</c:v>
                  </c:pt>
                </c:numCache>
              </c:numRef>
            </c:minus>
            <c:spPr>
              <a:ln w="25400">
                <a:solidFill>
                  <a:srgbClr val="FF0000"/>
                </a:solidFill>
                <a:prstDash val="solid"/>
              </a:ln>
            </c:spPr>
          </c:errBars>
          <c:xVal>
            <c:numRef>
              <c:f>'Data Usentrifugert'!$B$6:$F$6</c:f>
              <c:numCache>
                <c:formatCode>General</c:formatCode>
                <c:ptCount val="5"/>
                <c:pt idx="0">
                  <c:v>0</c:v>
                </c:pt>
                <c:pt idx="1">
                  <c:v>12</c:v>
                </c:pt>
                <c:pt idx="2">
                  <c:v>24</c:v>
                </c:pt>
                <c:pt idx="3">
                  <c:v>48</c:v>
                </c:pt>
                <c:pt idx="4">
                  <c:v>72</c:v>
                </c:pt>
              </c:numCache>
            </c:numRef>
          </c:xVal>
          <c:yVal>
            <c:numRef>
              <c:f>'Data Usentrifugert'!$B$54:$F$54</c:f>
              <c:numCache>
                <c:formatCode>0.00</c:formatCode>
                <c:ptCount val="5"/>
                <c:pt idx="0">
                  <c:v>100</c:v>
                </c:pt>
                <c:pt idx="1">
                  <c:v>97.904429633417791</c:v>
                </c:pt>
                <c:pt idx="2">
                  <c:v>97.775287082655254</c:v>
                </c:pt>
                <c:pt idx="3">
                  <c:v>104.56479388947223</c:v>
                </c:pt>
                <c:pt idx="4">
                  <c:v>101.54760485866927</c:v>
                </c:pt>
              </c:numCache>
            </c:numRef>
          </c:yVal>
          <c:smooth val="0"/>
          <c:extLst>
            <c:ext xmlns:c16="http://schemas.microsoft.com/office/drawing/2014/chart" uri="{C3380CC4-5D6E-409C-BE32-E72D297353CC}">
              <c16:uniqueId val="{00000032-3D1E-43D2-B1A6-1D99794DC095}"/>
            </c:ext>
          </c:extLst>
        </c:ser>
        <c:ser>
          <c:idx val="51"/>
          <c:order val="51"/>
          <c:spPr>
            <a:ln w="25400">
              <a:pattFill prst="pct75">
                <a:fgClr>
                  <a:srgbClr val="FF0000"/>
                </a:fgClr>
                <a:bgClr>
                  <a:srgbClr val="FFFFFF"/>
                </a:bgClr>
              </a:pattFill>
              <a:prstDash val="solid"/>
            </a:ln>
          </c:spPr>
          <c:marker>
            <c:symbol val="none"/>
          </c:marker>
          <c:xVal>
            <c:numRef>
              <c:f>'Data Usentrifugert'!$B$6:$F$6</c:f>
              <c:numCache>
                <c:formatCode>General</c:formatCode>
                <c:ptCount val="5"/>
                <c:pt idx="0">
                  <c:v>0</c:v>
                </c:pt>
                <c:pt idx="1">
                  <c:v>12</c:v>
                </c:pt>
                <c:pt idx="2">
                  <c:v>24</c:v>
                </c:pt>
                <c:pt idx="3">
                  <c:v>48</c:v>
                </c:pt>
                <c:pt idx="4">
                  <c:v>72</c:v>
                </c:pt>
              </c:numCache>
            </c:numRef>
          </c:xVal>
          <c:yVal>
            <c:numRef>
              <c:f>'Data Usentrifugert'!$B$62:$F$62</c:f>
              <c:numCache>
                <c:formatCode>0.00</c:formatCode>
                <c:ptCount val="5"/>
                <c:pt idx="0">
                  <c:v>91.2</c:v>
                </c:pt>
                <c:pt idx="1">
                  <c:v>91.2</c:v>
                </c:pt>
                <c:pt idx="2">
                  <c:v>91.2</c:v>
                </c:pt>
                <c:pt idx="3">
                  <c:v>91.2</c:v>
                </c:pt>
                <c:pt idx="4">
                  <c:v>91.2</c:v>
                </c:pt>
              </c:numCache>
            </c:numRef>
          </c:yVal>
          <c:smooth val="0"/>
          <c:extLst>
            <c:ext xmlns:c16="http://schemas.microsoft.com/office/drawing/2014/chart" uri="{C3380CC4-5D6E-409C-BE32-E72D297353CC}">
              <c16:uniqueId val="{00000033-3D1E-43D2-B1A6-1D99794DC095}"/>
            </c:ext>
          </c:extLst>
        </c:ser>
        <c:ser>
          <c:idx val="52"/>
          <c:order val="52"/>
          <c:spPr>
            <a:ln w="25400">
              <a:pattFill prst="pct75">
                <a:fgClr>
                  <a:srgbClr val="FF0000"/>
                </a:fgClr>
                <a:bgClr>
                  <a:srgbClr val="FFFFFF"/>
                </a:bgClr>
              </a:pattFill>
              <a:prstDash val="solid"/>
            </a:ln>
          </c:spPr>
          <c:marker>
            <c:symbol val="none"/>
          </c:marker>
          <c:xVal>
            <c:numRef>
              <c:f>'Data Usentrifugert'!$B$6:$F$6</c:f>
              <c:numCache>
                <c:formatCode>General</c:formatCode>
                <c:ptCount val="5"/>
                <c:pt idx="0">
                  <c:v>0</c:v>
                </c:pt>
                <c:pt idx="1">
                  <c:v>12</c:v>
                </c:pt>
                <c:pt idx="2">
                  <c:v>24</c:v>
                </c:pt>
                <c:pt idx="3">
                  <c:v>48</c:v>
                </c:pt>
                <c:pt idx="4">
                  <c:v>72</c:v>
                </c:pt>
              </c:numCache>
            </c:numRef>
          </c:xVal>
          <c:yVal>
            <c:numRef>
              <c:f>'Data Usentrifugert'!$B$63:$F$63</c:f>
              <c:numCache>
                <c:formatCode>0.00</c:formatCode>
                <c:ptCount val="5"/>
                <c:pt idx="0">
                  <c:v>108.8</c:v>
                </c:pt>
                <c:pt idx="1">
                  <c:v>108.8</c:v>
                </c:pt>
                <c:pt idx="2">
                  <c:v>108.8</c:v>
                </c:pt>
                <c:pt idx="3">
                  <c:v>108.8</c:v>
                </c:pt>
                <c:pt idx="4">
                  <c:v>108.8</c:v>
                </c:pt>
              </c:numCache>
            </c:numRef>
          </c:yVal>
          <c:smooth val="0"/>
          <c:extLst>
            <c:ext xmlns:c16="http://schemas.microsoft.com/office/drawing/2014/chart" uri="{C3380CC4-5D6E-409C-BE32-E72D297353CC}">
              <c16:uniqueId val="{00000034-3D1E-43D2-B1A6-1D99794DC095}"/>
            </c:ext>
          </c:extLst>
        </c:ser>
        <c:ser>
          <c:idx val="53"/>
          <c:order val="53"/>
          <c:spPr>
            <a:ln w="25400">
              <a:pattFill prst="pct75">
                <a:fgClr>
                  <a:srgbClr val="0000FF"/>
                </a:fgClr>
                <a:bgClr>
                  <a:srgbClr val="FFFFFF"/>
                </a:bgClr>
              </a:pattFill>
              <a:prstDash val="solid"/>
            </a:ln>
          </c:spPr>
          <c:marker>
            <c:symbol val="none"/>
          </c:marker>
          <c:xVal>
            <c:numRef>
              <c:f>'Data Usentrifugert'!$B$6:$F$6</c:f>
              <c:numCache>
                <c:formatCode>General</c:formatCode>
                <c:ptCount val="5"/>
                <c:pt idx="0">
                  <c:v>0</c:v>
                </c:pt>
                <c:pt idx="1">
                  <c:v>12</c:v>
                </c:pt>
                <c:pt idx="2">
                  <c:v>24</c:v>
                </c:pt>
                <c:pt idx="3">
                  <c:v>48</c:v>
                </c:pt>
                <c:pt idx="4">
                  <c:v>72</c:v>
                </c:pt>
              </c:numCache>
            </c:numRef>
          </c:xVal>
          <c:yVal>
            <c:numRef>
              <c:f>'Data Usentrifugert'!$B$64:$F$64</c:f>
              <c:numCache>
                <c:formatCode>0.00</c:formatCode>
                <c:ptCount val="5"/>
                <c:pt idx="0">
                  <c:v>71.900000000000006</c:v>
                </c:pt>
                <c:pt idx="1">
                  <c:v>71.900000000000006</c:v>
                </c:pt>
                <c:pt idx="2">
                  <c:v>71.900000000000006</c:v>
                </c:pt>
                <c:pt idx="3">
                  <c:v>71.900000000000006</c:v>
                </c:pt>
                <c:pt idx="4">
                  <c:v>71.900000000000006</c:v>
                </c:pt>
              </c:numCache>
            </c:numRef>
          </c:yVal>
          <c:smooth val="0"/>
          <c:extLst>
            <c:ext xmlns:c16="http://schemas.microsoft.com/office/drawing/2014/chart" uri="{C3380CC4-5D6E-409C-BE32-E72D297353CC}">
              <c16:uniqueId val="{00000035-3D1E-43D2-B1A6-1D99794DC095}"/>
            </c:ext>
          </c:extLst>
        </c:ser>
        <c:ser>
          <c:idx val="54"/>
          <c:order val="54"/>
          <c:spPr>
            <a:ln w="25400">
              <a:pattFill prst="pct75">
                <a:fgClr>
                  <a:srgbClr val="0000FF"/>
                </a:fgClr>
                <a:bgClr>
                  <a:srgbClr val="FFFFFF"/>
                </a:bgClr>
              </a:pattFill>
              <a:prstDash val="solid"/>
            </a:ln>
          </c:spPr>
          <c:marker>
            <c:symbol val="none"/>
          </c:marker>
          <c:xVal>
            <c:numRef>
              <c:f>'Data Usentrifugert'!$B$6:$F$6</c:f>
              <c:numCache>
                <c:formatCode>General</c:formatCode>
                <c:ptCount val="5"/>
                <c:pt idx="0">
                  <c:v>0</c:v>
                </c:pt>
                <c:pt idx="1">
                  <c:v>12</c:v>
                </c:pt>
                <c:pt idx="2">
                  <c:v>24</c:v>
                </c:pt>
                <c:pt idx="3">
                  <c:v>48</c:v>
                </c:pt>
                <c:pt idx="4">
                  <c:v>72</c:v>
                </c:pt>
              </c:numCache>
            </c:numRef>
          </c:xVal>
          <c:yVal>
            <c:numRef>
              <c:f>'Data Usentrifugert'!$B$65:$F$65</c:f>
              <c:numCache>
                <c:formatCode>0.00</c:formatCode>
                <c:ptCount val="5"/>
                <c:pt idx="0">
                  <c:v>128.1</c:v>
                </c:pt>
                <c:pt idx="1">
                  <c:v>128.1</c:v>
                </c:pt>
                <c:pt idx="2">
                  <c:v>128.1</c:v>
                </c:pt>
                <c:pt idx="3">
                  <c:v>128.1</c:v>
                </c:pt>
                <c:pt idx="4">
                  <c:v>128.1</c:v>
                </c:pt>
              </c:numCache>
            </c:numRef>
          </c:yVal>
          <c:smooth val="0"/>
          <c:extLst>
            <c:ext xmlns:c16="http://schemas.microsoft.com/office/drawing/2014/chart" uri="{C3380CC4-5D6E-409C-BE32-E72D297353CC}">
              <c16:uniqueId val="{00000036-3D1E-43D2-B1A6-1D99794DC095}"/>
            </c:ext>
          </c:extLst>
        </c:ser>
        <c:dLbls>
          <c:showLegendKey val="0"/>
          <c:showVal val="0"/>
          <c:showCatName val="0"/>
          <c:showSerName val="0"/>
          <c:showPercent val="0"/>
          <c:showBubbleSize val="0"/>
        </c:dLbls>
        <c:axId val="249665440"/>
        <c:axId val="249665832"/>
      </c:scatterChart>
      <c:valAx>
        <c:axId val="249665440"/>
        <c:scaling>
          <c:orientation val="minMax"/>
          <c:max val="72"/>
          <c:min val="0"/>
        </c:scaling>
        <c:delete val="0"/>
        <c:axPos val="b"/>
        <c:title>
          <c:tx>
            <c:rich>
              <a:bodyPr/>
              <a:lstStyle/>
              <a:p>
                <a:pPr>
                  <a:defRPr sz="1200" b="1" i="0" u="none" strike="noStrike" baseline="0">
                    <a:solidFill>
                      <a:srgbClr val="000000"/>
                    </a:solidFill>
                    <a:latin typeface="Arial"/>
                    <a:ea typeface="Arial"/>
                    <a:cs typeface="Arial"/>
                  </a:defRPr>
                </a:pPr>
                <a:r>
                  <a:rPr lang="nb-NO"/>
                  <a:t>Tid (timer)</a:t>
                </a:r>
              </a:p>
            </c:rich>
          </c:tx>
          <c:layout>
            <c:manualLayout>
              <c:xMode val="edge"/>
              <c:yMode val="edge"/>
              <c:x val="0.50312532808398946"/>
              <c:y val="0.94285864266966624"/>
            </c:manualLayout>
          </c:layout>
          <c:overlay val="0"/>
          <c:spPr>
            <a:noFill/>
            <a:ln w="25400">
              <a:noFill/>
            </a:ln>
          </c:spPr>
        </c:title>
        <c:numFmt formatCode="General" sourceLinked="1"/>
        <c:majorTickMark val="out"/>
        <c:minorTickMark val="none"/>
        <c:tickLblPos val="nextTo"/>
        <c:spPr>
          <a:ln w="381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b-NO"/>
          </a:p>
        </c:txPr>
        <c:crossAx val="249665832"/>
        <c:crosses val="autoZero"/>
        <c:crossBetween val="midCat"/>
      </c:valAx>
      <c:valAx>
        <c:axId val="249665832"/>
        <c:scaling>
          <c:orientation val="minMax"/>
        </c:scaling>
        <c:delete val="0"/>
        <c:axPos val="l"/>
        <c:title>
          <c:tx>
            <c:rich>
              <a:bodyPr/>
              <a:lstStyle/>
              <a:p>
                <a:pPr>
                  <a:defRPr sz="1200" b="1" i="0" u="none" strike="noStrike" baseline="0">
                    <a:solidFill>
                      <a:srgbClr val="000000"/>
                    </a:solidFill>
                    <a:latin typeface="Arial"/>
                    <a:ea typeface="Arial"/>
                    <a:cs typeface="Arial"/>
                  </a:defRPr>
                </a:pPr>
                <a:r>
                  <a:rPr lang="nb-NO"/>
                  <a:t>Prosent av utgangsverdi</a:t>
                </a:r>
              </a:p>
            </c:rich>
          </c:tx>
          <c:layout>
            <c:manualLayout>
              <c:xMode val="edge"/>
              <c:yMode val="edge"/>
              <c:x val="2.5000000000000001E-2"/>
              <c:y val="0.31428621422322206"/>
            </c:manualLayout>
          </c:layout>
          <c:overlay val="0"/>
          <c:spPr>
            <a:noFill/>
            <a:ln w="25400">
              <a:noFill/>
            </a:ln>
          </c:spPr>
        </c:title>
        <c:numFmt formatCode="0" sourceLinked="0"/>
        <c:majorTickMark val="out"/>
        <c:minorTickMark val="none"/>
        <c:tickLblPos val="nextTo"/>
        <c:spPr>
          <a:ln w="381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b-NO"/>
          </a:p>
        </c:txPr>
        <c:crossAx val="249665440"/>
        <c:crosses val="autoZero"/>
        <c:crossBetween val="midCat"/>
      </c:valAx>
      <c:spPr>
        <a:no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nb-NO"/>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nb-NO"/>
              <a:t>D-Dimer: Sentrifugert</a:t>
            </a:r>
          </a:p>
          <a:p>
            <a:pPr>
              <a:defRPr/>
            </a:pPr>
            <a:endParaRPr lang="nb-NO"/>
          </a:p>
        </c:rich>
      </c:tx>
      <c:overlay val="0"/>
    </c:title>
    <c:autoTitleDeleted val="0"/>
    <c:plotArea>
      <c:layout>
        <c:manualLayout>
          <c:layoutTarget val="inner"/>
          <c:xMode val="edge"/>
          <c:yMode val="edge"/>
          <c:x val="9.4348497629280201E-2"/>
          <c:y val="3.4021273656582404E-2"/>
          <c:w val="0.76639093415850279"/>
          <c:h val="0.85648277223604519"/>
        </c:manualLayout>
      </c:layout>
      <c:scatterChart>
        <c:scatterStyle val="lineMarker"/>
        <c:varyColors val="0"/>
        <c:ser>
          <c:idx val="0"/>
          <c:order val="0"/>
          <c:spPr>
            <a:ln w="19050">
              <a:solidFill>
                <a:srgbClr val="000080"/>
              </a:solidFill>
              <a:prstDash val="solid"/>
            </a:ln>
          </c:spPr>
          <c:marker>
            <c:symbol val="none"/>
          </c:marker>
          <c:xVal>
            <c:numRef>
              <c:f>'Data Sentrifugert'!$B$6:$F$6</c:f>
              <c:numCache>
                <c:formatCode>General</c:formatCode>
                <c:ptCount val="5"/>
                <c:pt idx="0">
                  <c:v>0</c:v>
                </c:pt>
                <c:pt idx="1">
                  <c:v>12</c:v>
                </c:pt>
                <c:pt idx="2">
                  <c:v>24</c:v>
                </c:pt>
                <c:pt idx="3">
                  <c:v>48</c:v>
                </c:pt>
                <c:pt idx="4">
                  <c:v>72</c:v>
                </c:pt>
              </c:numCache>
            </c:numRef>
          </c:xVal>
          <c:yVal>
            <c:numRef>
              <c:f>'Data Sentrifugert'!$B$8:$F$8</c:f>
              <c:numCache>
                <c:formatCode>0.00</c:formatCode>
                <c:ptCount val="5"/>
                <c:pt idx="0">
                  <c:v>0.67</c:v>
                </c:pt>
                <c:pt idx="1">
                  <c:v>0.7</c:v>
                </c:pt>
                <c:pt idx="2">
                  <c:v>0.7</c:v>
                </c:pt>
                <c:pt idx="3">
                  <c:v>0.68</c:v>
                </c:pt>
                <c:pt idx="4">
                  <c:v>0.72</c:v>
                </c:pt>
              </c:numCache>
            </c:numRef>
          </c:yVal>
          <c:smooth val="0"/>
          <c:extLst>
            <c:ext xmlns:c16="http://schemas.microsoft.com/office/drawing/2014/chart" uri="{C3380CC4-5D6E-409C-BE32-E72D297353CC}">
              <c16:uniqueId val="{00000000-BDFD-475A-A44E-040D609159BA}"/>
            </c:ext>
          </c:extLst>
        </c:ser>
        <c:ser>
          <c:idx val="1"/>
          <c:order val="1"/>
          <c:spPr>
            <a:ln w="19050">
              <a:solidFill>
                <a:srgbClr val="FF00FF"/>
              </a:solidFill>
              <a:prstDash val="solid"/>
            </a:ln>
          </c:spPr>
          <c:marker>
            <c:symbol val="none"/>
          </c:marker>
          <c:xVal>
            <c:numRef>
              <c:f>'Data Sentrifugert'!$B$6:$F$6</c:f>
              <c:numCache>
                <c:formatCode>General</c:formatCode>
                <c:ptCount val="5"/>
                <c:pt idx="0">
                  <c:v>0</c:v>
                </c:pt>
                <c:pt idx="1">
                  <c:v>12</c:v>
                </c:pt>
                <c:pt idx="2">
                  <c:v>24</c:v>
                </c:pt>
                <c:pt idx="3">
                  <c:v>48</c:v>
                </c:pt>
                <c:pt idx="4">
                  <c:v>72</c:v>
                </c:pt>
              </c:numCache>
            </c:numRef>
          </c:xVal>
          <c:yVal>
            <c:numRef>
              <c:f>'Data Sentrifugert'!$B$9:$F$9</c:f>
              <c:numCache>
                <c:formatCode>0.00</c:formatCode>
                <c:ptCount val="5"/>
                <c:pt idx="0">
                  <c:v>0.76</c:v>
                </c:pt>
                <c:pt idx="1">
                  <c:v>0.79</c:v>
                </c:pt>
                <c:pt idx="2">
                  <c:v>0.76</c:v>
                </c:pt>
                <c:pt idx="3">
                  <c:v>0.68</c:v>
                </c:pt>
                <c:pt idx="4">
                  <c:v>0.73</c:v>
                </c:pt>
              </c:numCache>
            </c:numRef>
          </c:yVal>
          <c:smooth val="0"/>
          <c:extLst>
            <c:ext xmlns:c16="http://schemas.microsoft.com/office/drawing/2014/chart" uri="{C3380CC4-5D6E-409C-BE32-E72D297353CC}">
              <c16:uniqueId val="{00000001-BDFD-475A-A44E-040D609159BA}"/>
            </c:ext>
          </c:extLst>
        </c:ser>
        <c:ser>
          <c:idx val="2"/>
          <c:order val="2"/>
          <c:spPr>
            <a:ln w="19050">
              <a:solidFill>
                <a:srgbClr val="FFFF00"/>
              </a:solidFill>
              <a:prstDash val="solid"/>
            </a:ln>
          </c:spPr>
          <c:marker>
            <c:symbol val="none"/>
          </c:marker>
          <c:xVal>
            <c:numRef>
              <c:f>'Data Sentrifugert'!$B$6:$F$6</c:f>
              <c:numCache>
                <c:formatCode>General</c:formatCode>
                <c:ptCount val="5"/>
                <c:pt idx="0">
                  <c:v>0</c:v>
                </c:pt>
                <c:pt idx="1">
                  <c:v>12</c:v>
                </c:pt>
                <c:pt idx="2">
                  <c:v>24</c:v>
                </c:pt>
                <c:pt idx="3">
                  <c:v>48</c:v>
                </c:pt>
                <c:pt idx="4">
                  <c:v>72</c:v>
                </c:pt>
              </c:numCache>
            </c:numRef>
          </c:xVal>
          <c:yVal>
            <c:numRef>
              <c:f>'Data Sentrifugert'!$B$10:$F$10</c:f>
              <c:numCache>
                <c:formatCode>0.00</c:formatCode>
                <c:ptCount val="5"/>
                <c:pt idx="0">
                  <c:v>3.18</c:v>
                </c:pt>
                <c:pt idx="1">
                  <c:v>3.2</c:v>
                </c:pt>
                <c:pt idx="2">
                  <c:v>3.25</c:v>
                </c:pt>
                <c:pt idx="3">
                  <c:v>3.22</c:v>
                </c:pt>
                <c:pt idx="4">
                  <c:v>3.22</c:v>
                </c:pt>
              </c:numCache>
            </c:numRef>
          </c:yVal>
          <c:smooth val="0"/>
          <c:extLst>
            <c:ext xmlns:c16="http://schemas.microsoft.com/office/drawing/2014/chart" uri="{C3380CC4-5D6E-409C-BE32-E72D297353CC}">
              <c16:uniqueId val="{00000002-BDFD-475A-A44E-040D609159BA}"/>
            </c:ext>
          </c:extLst>
        </c:ser>
        <c:ser>
          <c:idx val="3"/>
          <c:order val="3"/>
          <c:spPr>
            <a:ln w="19050">
              <a:solidFill>
                <a:srgbClr val="00FFFF"/>
              </a:solidFill>
              <a:prstDash val="solid"/>
            </a:ln>
          </c:spPr>
          <c:marker>
            <c:symbol val="none"/>
          </c:marker>
          <c:xVal>
            <c:numRef>
              <c:f>'Data Sentrifugert'!$B$6:$F$6</c:f>
              <c:numCache>
                <c:formatCode>General</c:formatCode>
                <c:ptCount val="5"/>
                <c:pt idx="0">
                  <c:v>0</c:v>
                </c:pt>
                <c:pt idx="1">
                  <c:v>12</c:v>
                </c:pt>
                <c:pt idx="2">
                  <c:v>24</c:v>
                </c:pt>
                <c:pt idx="3">
                  <c:v>48</c:v>
                </c:pt>
                <c:pt idx="4">
                  <c:v>72</c:v>
                </c:pt>
              </c:numCache>
            </c:numRef>
          </c:xVal>
          <c:yVal>
            <c:numRef>
              <c:f>'Data Sentrifugert'!$B$11:$F$11</c:f>
              <c:numCache>
                <c:formatCode>0.00</c:formatCode>
                <c:ptCount val="5"/>
                <c:pt idx="0">
                  <c:v>0.92</c:v>
                </c:pt>
                <c:pt idx="1">
                  <c:v>0.91</c:v>
                </c:pt>
                <c:pt idx="2">
                  <c:v>0.85</c:v>
                </c:pt>
                <c:pt idx="3">
                  <c:v>0.88</c:v>
                </c:pt>
                <c:pt idx="4">
                  <c:v>0.81</c:v>
                </c:pt>
              </c:numCache>
            </c:numRef>
          </c:yVal>
          <c:smooth val="0"/>
          <c:extLst>
            <c:ext xmlns:c16="http://schemas.microsoft.com/office/drawing/2014/chart" uri="{C3380CC4-5D6E-409C-BE32-E72D297353CC}">
              <c16:uniqueId val="{00000003-BDFD-475A-A44E-040D609159BA}"/>
            </c:ext>
          </c:extLst>
        </c:ser>
        <c:ser>
          <c:idx val="4"/>
          <c:order val="4"/>
          <c:spPr>
            <a:ln w="19050">
              <a:solidFill>
                <a:srgbClr val="800080"/>
              </a:solidFill>
              <a:prstDash val="solid"/>
            </a:ln>
          </c:spPr>
          <c:marker>
            <c:symbol val="none"/>
          </c:marker>
          <c:xVal>
            <c:numRef>
              <c:f>'Data Sentrifugert'!$B$6:$F$6</c:f>
              <c:numCache>
                <c:formatCode>General</c:formatCode>
                <c:ptCount val="5"/>
                <c:pt idx="0">
                  <c:v>0</c:v>
                </c:pt>
                <c:pt idx="1">
                  <c:v>12</c:v>
                </c:pt>
                <c:pt idx="2">
                  <c:v>24</c:v>
                </c:pt>
                <c:pt idx="3">
                  <c:v>48</c:v>
                </c:pt>
                <c:pt idx="4">
                  <c:v>72</c:v>
                </c:pt>
              </c:numCache>
            </c:numRef>
          </c:xVal>
          <c:yVal>
            <c:numRef>
              <c:f>'Data Sentrifugert'!$B$12:$F$12</c:f>
              <c:numCache>
                <c:formatCode>0.00</c:formatCode>
                <c:ptCount val="5"/>
                <c:pt idx="0">
                  <c:v>1.69</c:v>
                </c:pt>
                <c:pt idx="1">
                  <c:v>1.67</c:v>
                </c:pt>
                <c:pt idx="2">
                  <c:v>1.75</c:v>
                </c:pt>
                <c:pt idx="3">
                  <c:v>1.67</c:v>
                </c:pt>
                <c:pt idx="4">
                  <c:v>1.72</c:v>
                </c:pt>
              </c:numCache>
            </c:numRef>
          </c:yVal>
          <c:smooth val="0"/>
          <c:extLst>
            <c:ext xmlns:c16="http://schemas.microsoft.com/office/drawing/2014/chart" uri="{C3380CC4-5D6E-409C-BE32-E72D297353CC}">
              <c16:uniqueId val="{00000004-BDFD-475A-A44E-040D609159BA}"/>
            </c:ext>
          </c:extLst>
        </c:ser>
        <c:ser>
          <c:idx val="5"/>
          <c:order val="5"/>
          <c:spPr>
            <a:ln w="19050">
              <a:solidFill>
                <a:srgbClr val="800000"/>
              </a:solidFill>
              <a:prstDash val="solid"/>
            </a:ln>
          </c:spPr>
          <c:marker>
            <c:symbol val="none"/>
          </c:marker>
          <c:xVal>
            <c:numRef>
              <c:f>'Data Sentrifugert'!$B$6:$F$6</c:f>
              <c:numCache>
                <c:formatCode>General</c:formatCode>
                <c:ptCount val="5"/>
                <c:pt idx="0">
                  <c:v>0</c:v>
                </c:pt>
                <c:pt idx="1">
                  <c:v>12</c:v>
                </c:pt>
                <c:pt idx="2">
                  <c:v>24</c:v>
                </c:pt>
                <c:pt idx="3">
                  <c:v>48</c:v>
                </c:pt>
                <c:pt idx="4">
                  <c:v>72</c:v>
                </c:pt>
              </c:numCache>
            </c:numRef>
          </c:xVal>
          <c:yVal>
            <c:numRef>
              <c:f>'Data Sentrifugert'!$B$13:$F$13</c:f>
              <c:numCache>
                <c:formatCode>0.00</c:formatCode>
                <c:ptCount val="5"/>
                <c:pt idx="0">
                  <c:v>0.27</c:v>
                </c:pt>
                <c:pt idx="1">
                  <c:v>0.27</c:v>
                </c:pt>
                <c:pt idx="2">
                  <c:v>0.27</c:v>
                </c:pt>
                <c:pt idx="3">
                  <c:v>0.27</c:v>
                </c:pt>
              </c:numCache>
            </c:numRef>
          </c:yVal>
          <c:smooth val="0"/>
          <c:extLst>
            <c:ext xmlns:c16="http://schemas.microsoft.com/office/drawing/2014/chart" uri="{C3380CC4-5D6E-409C-BE32-E72D297353CC}">
              <c16:uniqueId val="{00000005-BDFD-475A-A44E-040D609159BA}"/>
            </c:ext>
          </c:extLst>
        </c:ser>
        <c:ser>
          <c:idx val="6"/>
          <c:order val="6"/>
          <c:spPr>
            <a:ln w="19050">
              <a:solidFill>
                <a:srgbClr val="008080"/>
              </a:solidFill>
              <a:prstDash val="solid"/>
            </a:ln>
          </c:spPr>
          <c:marker>
            <c:symbol val="none"/>
          </c:marker>
          <c:xVal>
            <c:numRef>
              <c:f>'Data Sentrifugert'!$B$6:$F$6</c:f>
              <c:numCache>
                <c:formatCode>General</c:formatCode>
                <c:ptCount val="5"/>
                <c:pt idx="0">
                  <c:v>0</c:v>
                </c:pt>
                <c:pt idx="1">
                  <c:v>12</c:v>
                </c:pt>
                <c:pt idx="2">
                  <c:v>24</c:v>
                </c:pt>
                <c:pt idx="3">
                  <c:v>48</c:v>
                </c:pt>
                <c:pt idx="4">
                  <c:v>72</c:v>
                </c:pt>
              </c:numCache>
            </c:numRef>
          </c:xVal>
          <c:yVal>
            <c:numRef>
              <c:f>'Data Sentrifugert'!$B$14:$F$14</c:f>
              <c:numCache>
                <c:formatCode>General</c:formatCode>
                <c:ptCount val="5"/>
                <c:pt idx="0" formatCode="0.00">
                  <c:v>0.56999999999999995</c:v>
                </c:pt>
                <c:pt idx="1">
                  <c:v>0.48</c:v>
                </c:pt>
                <c:pt idx="2" formatCode="0.00">
                  <c:v>0.46</c:v>
                </c:pt>
                <c:pt idx="3" formatCode="0.00">
                  <c:v>0.52</c:v>
                </c:pt>
                <c:pt idx="4" formatCode="0.00">
                  <c:v>0.47899999999999998</c:v>
                </c:pt>
              </c:numCache>
            </c:numRef>
          </c:yVal>
          <c:smooth val="0"/>
          <c:extLst>
            <c:ext xmlns:c16="http://schemas.microsoft.com/office/drawing/2014/chart" uri="{C3380CC4-5D6E-409C-BE32-E72D297353CC}">
              <c16:uniqueId val="{00000006-BDFD-475A-A44E-040D609159BA}"/>
            </c:ext>
          </c:extLst>
        </c:ser>
        <c:ser>
          <c:idx val="7"/>
          <c:order val="7"/>
          <c:spPr>
            <a:ln w="19050">
              <a:solidFill>
                <a:srgbClr val="0000FF"/>
              </a:solidFill>
              <a:prstDash val="solid"/>
            </a:ln>
          </c:spPr>
          <c:marker>
            <c:symbol val="none"/>
          </c:marker>
          <c:xVal>
            <c:numRef>
              <c:f>'Data Sentrifugert'!$B$6:$F$6</c:f>
              <c:numCache>
                <c:formatCode>General</c:formatCode>
                <c:ptCount val="5"/>
                <c:pt idx="0">
                  <c:v>0</c:v>
                </c:pt>
                <c:pt idx="1">
                  <c:v>12</c:v>
                </c:pt>
                <c:pt idx="2">
                  <c:v>24</c:v>
                </c:pt>
                <c:pt idx="3">
                  <c:v>48</c:v>
                </c:pt>
                <c:pt idx="4">
                  <c:v>72</c:v>
                </c:pt>
              </c:numCache>
            </c:numRef>
          </c:xVal>
          <c:yVal>
            <c:numRef>
              <c:f>'Data Sentrifugert'!$B$15:$F$15</c:f>
              <c:numCache>
                <c:formatCode>0.00</c:formatCode>
                <c:ptCount val="5"/>
                <c:pt idx="0">
                  <c:v>0.28000000000000003</c:v>
                </c:pt>
                <c:pt idx="1">
                  <c:v>0.27</c:v>
                </c:pt>
                <c:pt idx="2">
                  <c:v>0.27</c:v>
                </c:pt>
                <c:pt idx="3">
                  <c:v>0.27</c:v>
                </c:pt>
                <c:pt idx="4">
                  <c:v>0.27</c:v>
                </c:pt>
              </c:numCache>
            </c:numRef>
          </c:yVal>
          <c:smooth val="0"/>
          <c:extLst>
            <c:ext xmlns:c16="http://schemas.microsoft.com/office/drawing/2014/chart" uri="{C3380CC4-5D6E-409C-BE32-E72D297353CC}">
              <c16:uniqueId val="{00000007-BDFD-475A-A44E-040D609159BA}"/>
            </c:ext>
          </c:extLst>
        </c:ser>
        <c:ser>
          <c:idx val="8"/>
          <c:order val="8"/>
          <c:spPr>
            <a:ln w="19050">
              <a:solidFill>
                <a:schemeClr val="accent3">
                  <a:lumMod val="50000"/>
                </a:schemeClr>
              </a:solidFill>
              <a:prstDash val="solid"/>
            </a:ln>
          </c:spPr>
          <c:marker>
            <c:symbol val="none"/>
          </c:marker>
          <c:xVal>
            <c:numRef>
              <c:f>'Data Sentrifugert'!$B$6:$F$6</c:f>
              <c:numCache>
                <c:formatCode>General</c:formatCode>
                <c:ptCount val="5"/>
                <c:pt idx="0">
                  <c:v>0</c:v>
                </c:pt>
                <c:pt idx="1">
                  <c:v>12</c:v>
                </c:pt>
                <c:pt idx="2">
                  <c:v>24</c:v>
                </c:pt>
                <c:pt idx="3">
                  <c:v>48</c:v>
                </c:pt>
                <c:pt idx="4">
                  <c:v>72</c:v>
                </c:pt>
              </c:numCache>
            </c:numRef>
          </c:xVal>
          <c:yVal>
            <c:numRef>
              <c:f>'Data Sentrifugert'!$B$16:$F$16</c:f>
              <c:numCache>
                <c:formatCode>0.00</c:formatCode>
                <c:ptCount val="5"/>
                <c:pt idx="0">
                  <c:v>0.85</c:v>
                </c:pt>
                <c:pt idx="1">
                  <c:v>0.84</c:v>
                </c:pt>
                <c:pt idx="2">
                  <c:v>0.84</c:v>
                </c:pt>
                <c:pt idx="3">
                  <c:v>0.85</c:v>
                </c:pt>
                <c:pt idx="4">
                  <c:v>0.8</c:v>
                </c:pt>
              </c:numCache>
            </c:numRef>
          </c:yVal>
          <c:smooth val="0"/>
          <c:extLst>
            <c:ext xmlns:c16="http://schemas.microsoft.com/office/drawing/2014/chart" uri="{C3380CC4-5D6E-409C-BE32-E72D297353CC}">
              <c16:uniqueId val="{00000008-BDFD-475A-A44E-040D609159BA}"/>
            </c:ext>
          </c:extLst>
        </c:ser>
        <c:ser>
          <c:idx val="9"/>
          <c:order val="9"/>
          <c:spPr>
            <a:ln w="19050">
              <a:solidFill>
                <a:schemeClr val="accent3">
                  <a:lumMod val="75000"/>
                </a:schemeClr>
              </a:solidFill>
              <a:prstDash val="solid"/>
            </a:ln>
          </c:spPr>
          <c:marker>
            <c:symbol val="none"/>
          </c:marker>
          <c:xVal>
            <c:numRef>
              <c:f>'Data Sentrifugert'!$B$6:$F$6</c:f>
              <c:numCache>
                <c:formatCode>General</c:formatCode>
                <c:ptCount val="5"/>
                <c:pt idx="0">
                  <c:v>0</c:v>
                </c:pt>
                <c:pt idx="1">
                  <c:v>12</c:v>
                </c:pt>
                <c:pt idx="2">
                  <c:v>24</c:v>
                </c:pt>
                <c:pt idx="3">
                  <c:v>48</c:v>
                </c:pt>
                <c:pt idx="4">
                  <c:v>72</c:v>
                </c:pt>
              </c:numCache>
            </c:numRef>
          </c:xVal>
          <c:yVal>
            <c:numRef>
              <c:f>'Data Sentrifugert'!$B$17:$F$17</c:f>
              <c:numCache>
                <c:formatCode>0.00</c:formatCode>
                <c:ptCount val="5"/>
                <c:pt idx="0">
                  <c:v>0.27</c:v>
                </c:pt>
                <c:pt idx="1">
                  <c:v>0.27</c:v>
                </c:pt>
                <c:pt idx="2">
                  <c:v>0.27</c:v>
                </c:pt>
                <c:pt idx="3">
                  <c:v>0.27</c:v>
                </c:pt>
                <c:pt idx="4">
                  <c:v>0.27</c:v>
                </c:pt>
              </c:numCache>
            </c:numRef>
          </c:yVal>
          <c:smooth val="0"/>
          <c:extLst>
            <c:ext xmlns:c16="http://schemas.microsoft.com/office/drawing/2014/chart" uri="{C3380CC4-5D6E-409C-BE32-E72D297353CC}">
              <c16:uniqueId val="{00000009-BDFD-475A-A44E-040D609159BA}"/>
            </c:ext>
          </c:extLst>
        </c:ser>
        <c:ser>
          <c:idx val="10"/>
          <c:order val="10"/>
          <c:spPr>
            <a:ln w="19050">
              <a:solidFill>
                <a:schemeClr val="accent5">
                  <a:lumMod val="50000"/>
                </a:schemeClr>
              </a:solidFill>
              <a:prstDash val="solid"/>
            </a:ln>
          </c:spPr>
          <c:marker>
            <c:symbol val="none"/>
          </c:marker>
          <c:xVal>
            <c:numRef>
              <c:f>'Data Sentrifugert'!$B$6:$F$6</c:f>
              <c:numCache>
                <c:formatCode>General</c:formatCode>
                <c:ptCount val="5"/>
                <c:pt idx="0">
                  <c:v>0</c:v>
                </c:pt>
                <c:pt idx="1">
                  <c:v>12</c:v>
                </c:pt>
                <c:pt idx="2">
                  <c:v>24</c:v>
                </c:pt>
                <c:pt idx="3">
                  <c:v>48</c:v>
                </c:pt>
                <c:pt idx="4">
                  <c:v>72</c:v>
                </c:pt>
              </c:numCache>
            </c:numRef>
          </c:xVal>
          <c:yVal>
            <c:numRef>
              <c:f>'Data Sentrifugert'!$B$18:$F$18</c:f>
              <c:numCache>
                <c:formatCode>0.00</c:formatCode>
                <c:ptCount val="5"/>
                <c:pt idx="0">
                  <c:v>0.68</c:v>
                </c:pt>
                <c:pt idx="1">
                  <c:v>1.22</c:v>
                </c:pt>
                <c:pt idx="2">
                  <c:v>0.68</c:v>
                </c:pt>
                <c:pt idx="3">
                  <c:v>0.61</c:v>
                </c:pt>
                <c:pt idx="4">
                  <c:v>0.69</c:v>
                </c:pt>
              </c:numCache>
            </c:numRef>
          </c:yVal>
          <c:smooth val="0"/>
          <c:extLst>
            <c:ext xmlns:c16="http://schemas.microsoft.com/office/drawing/2014/chart" uri="{C3380CC4-5D6E-409C-BE32-E72D297353CC}">
              <c16:uniqueId val="{0000000A-BDFD-475A-A44E-040D609159BA}"/>
            </c:ext>
          </c:extLst>
        </c:ser>
        <c:ser>
          <c:idx val="11"/>
          <c:order val="11"/>
          <c:spPr>
            <a:ln w="19050">
              <a:solidFill>
                <a:schemeClr val="accent6">
                  <a:lumMod val="50000"/>
                </a:schemeClr>
              </a:solidFill>
              <a:prstDash val="solid"/>
            </a:ln>
          </c:spPr>
          <c:marker>
            <c:spPr>
              <a:solidFill>
                <a:schemeClr val="accent6">
                  <a:lumMod val="50000"/>
                </a:schemeClr>
              </a:solidFill>
            </c:spPr>
          </c:marker>
          <c:xVal>
            <c:numRef>
              <c:f>'Data Sentrifugert'!$B$6:$F$6</c:f>
              <c:numCache>
                <c:formatCode>General</c:formatCode>
                <c:ptCount val="5"/>
                <c:pt idx="0">
                  <c:v>0</c:v>
                </c:pt>
                <c:pt idx="1">
                  <c:v>12</c:v>
                </c:pt>
                <c:pt idx="2">
                  <c:v>24</c:v>
                </c:pt>
                <c:pt idx="3">
                  <c:v>48</c:v>
                </c:pt>
                <c:pt idx="4">
                  <c:v>72</c:v>
                </c:pt>
              </c:numCache>
            </c:numRef>
          </c:xVal>
          <c:yVal>
            <c:numRef>
              <c:f>'Data Sentrifugert'!$B$19:$F$19</c:f>
              <c:numCache>
                <c:formatCode>0.00</c:formatCode>
                <c:ptCount val="5"/>
                <c:pt idx="0">
                  <c:v>0.3</c:v>
                </c:pt>
                <c:pt idx="2">
                  <c:v>0.27</c:v>
                </c:pt>
                <c:pt idx="3">
                  <c:v>0.32</c:v>
                </c:pt>
                <c:pt idx="4">
                  <c:v>0.28999999999999998</c:v>
                </c:pt>
              </c:numCache>
            </c:numRef>
          </c:yVal>
          <c:smooth val="0"/>
          <c:extLst>
            <c:ext xmlns:c16="http://schemas.microsoft.com/office/drawing/2014/chart" uri="{C3380CC4-5D6E-409C-BE32-E72D297353CC}">
              <c16:uniqueId val="{0000000B-BDFD-475A-A44E-040D609159BA}"/>
            </c:ext>
          </c:extLst>
        </c:ser>
        <c:ser>
          <c:idx val="12"/>
          <c:order val="12"/>
          <c:spPr>
            <a:ln w="19050">
              <a:solidFill>
                <a:schemeClr val="accent6">
                  <a:lumMod val="75000"/>
                </a:schemeClr>
              </a:solidFill>
              <a:prstDash val="solid"/>
            </a:ln>
          </c:spPr>
          <c:marker>
            <c:symbol val="none"/>
          </c:marker>
          <c:xVal>
            <c:numRef>
              <c:f>'Data Sentrifugert'!$B$6:$F$6</c:f>
              <c:numCache>
                <c:formatCode>General</c:formatCode>
                <c:ptCount val="5"/>
                <c:pt idx="0">
                  <c:v>0</c:v>
                </c:pt>
                <c:pt idx="1">
                  <c:v>12</c:v>
                </c:pt>
                <c:pt idx="2">
                  <c:v>24</c:v>
                </c:pt>
                <c:pt idx="3">
                  <c:v>48</c:v>
                </c:pt>
                <c:pt idx="4">
                  <c:v>72</c:v>
                </c:pt>
              </c:numCache>
            </c:numRef>
          </c:xVal>
          <c:yVal>
            <c:numRef>
              <c:f>'Data Sentrifugert'!$B$20:$F$20</c:f>
              <c:numCache>
                <c:formatCode>General</c:formatCode>
                <c:ptCount val="5"/>
                <c:pt idx="0" formatCode="0.00">
                  <c:v>0.31</c:v>
                </c:pt>
                <c:pt idx="1">
                  <c:v>0.33</c:v>
                </c:pt>
                <c:pt idx="2" formatCode="0.00">
                  <c:v>0.31</c:v>
                </c:pt>
                <c:pt idx="3" formatCode="0.00">
                  <c:v>0.41</c:v>
                </c:pt>
                <c:pt idx="4" formatCode="0.00">
                  <c:v>0.34</c:v>
                </c:pt>
              </c:numCache>
            </c:numRef>
          </c:yVal>
          <c:smooth val="0"/>
          <c:extLst>
            <c:ext xmlns:c16="http://schemas.microsoft.com/office/drawing/2014/chart" uri="{C3380CC4-5D6E-409C-BE32-E72D297353CC}">
              <c16:uniqueId val="{0000000C-BDFD-475A-A44E-040D609159BA}"/>
            </c:ext>
          </c:extLst>
        </c:ser>
        <c:ser>
          <c:idx val="13"/>
          <c:order val="13"/>
          <c:spPr>
            <a:ln w="19050">
              <a:solidFill>
                <a:schemeClr val="tx1">
                  <a:lumMod val="85000"/>
                  <a:lumOff val="15000"/>
                </a:schemeClr>
              </a:solidFill>
              <a:prstDash val="solid"/>
            </a:ln>
          </c:spPr>
          <c:marker>
            <c:symbol val="none"/>
          </c:marker>
          <c:xVal>
            <c:numRef>
              <c:f>'Data Sentrifugert'!$B$6:$F$6</c:f>
              <c:numCache>
                <c:formatCode>General</c:formatCode>
                <c:ptCount val="5"/>
                <c:pt idx="0">
                  <c:v>0</c:v>
                </c:pt>
                <c:pt idx="1">
                  <c:v>12</c:v>
                </c:pt>
                <c:pt idx="2">
                  <c:v>24</c:v>
                </c:pt>
                <c:pt idx="3">
                  <c:v>48</c:v>
                </c:pt>
                <c:pt idx="4">
                  <c:v>72</c:v>
                </c:pt>
              </c:numCache>
            </c:numRef>
          </c:xVal>
          <c:yVal>
            <c:numRef>
              <c:f>'Data Sentrifugert'!$B$21:$F$21</c:f>
              <c:numCache>
                <c:formatCode>0.00</c:formatCode>
                <c:ptCount val="5"/>
                <c:pt idx="0">
                  <c:v>0.33</c:v>
                </c:pt>
                <c:pt idx="1">
                  <c:v>0.28999999999999998</c:v>
                </c:pt>
                <c:pt idx="2">
                  <c:v>0.31</c:v>
                </c:pt>
                <c:pt idx="3">
                  <c:v>0.27</c:v>
                </c:pt>
                <c:pt idx="4">
                  <c:v>0.4</c:v>
                </c:pt>
              </c:numCache>
            </c:numRef>
          </c:yVal>
          <c:smooth val="0"/>
          <c:extLst>
            <c:ext xmlns:c16="http://schemas.microsoft.com/office/drawing/2014/chart" uri="{C3380CC4-5D6E-409C-BE32-E72D297353CC}">
              <c16:uniqueId val="{0000000D-BDFD-475A-A44E-040D609159BA}"/>
            </c:ext>
          </c:extLst>
        </c:ser>
        <c:ser>
          <c:idx val="14"/>
          <c:order val="14"/>
          <c:spPr>
            <a:ln w="19050">
              <a:solidFill>
                <a:srgbClr val="002060"/>
              </a:solidFill>
              <a:prstDash val="solid"/>
            </a:ln>
          </c:spPr>
          <c:marker>
            <c:symbol val="circle"/>
            <c:size val="5"/>
            <c:spPr>
              <a:solidFill>
                <a:srgbClr val="002060"/>
              </a:solidFill>
            </c:spPr>
          </c:marker>
          <c:xVal>
            <c:numRef>
              <c:f>'Data Sentrifugert'!$B$6:$F$6</c:f>
              <c:numCache>
                <c:formatCode>General</c:formatCode>
                <c:ptCount val="5"/>
                <c:pt idx="0">
                  <c:v>0</c:v>
                </c:pt>
                <c:pt idx="1">
                  <c:v>12</c:v>
                </c:pt>
                <c:pt idx="2">
                  <c:v>24</c:v>
                </c:pt>
                <c:pt idx="3">
                  <c:v>48</c:v>
                </c:pt>
                <c:pt idx="4">
                  <c:v>72</c:v>
                </c:pt>
              </c:numCache>
            </c:numRef>
          </c:xVal>
          <c:yVal>
            <c:numRef>
              <c:f>'Data Sentrifugert'!$B$22:$F$22</c:f>
              <c:numCache>
                <c:formatCode>0.00</c:formatCode>
                <c:ptCount val="5"/>
                <c:pt idx="0">
                  <c:v>1.23</c:v>
                </c:pt>
                <c:pt idx="2">
                  <c:v>1.28</c:v>
                </c:pt>
                <c:pt idx="3">
                  <c:v>1.32</c:v>
                </c:pt>
                <c:pt idx="4">
                  <c:v>1.26</c:v>
                </c:pt>
              </c:numCache>
            </c:numRef>
          </c:yVal>
          <c:smooth val="0"/>
          <c:extLst>
            <c:ext xmlns:c16="http://schemas.microsoft.com/office/drawing/2014/chart" uri="{C3380CC4-5D6E-409C-BE32-E72D297353CC}">
              <c16:uniqueId val="{0000000E-BDFD-475A-A44E-040D609159BA}"/>
            </c:ext>
          </c:extLst>
        </c:ser>
        <c:ser>
          <c:idx val="15"/>
          <c:order val="15"/>
          <c:spPr>
            <a:ln w="19050">
              <a:solidFill>
                <a:schemeClr val="accent6">
                  <a:lumMod val="75000"/>
                </a:schemeClr>
              </a:solidFill>
              <a:prstDash val="solid"/>
            </a:ln>
          </c:spPr>
          <c:marker>
            <c:symbol val="square"/>
            <c:size val="5"/>
            <c:spPr>
              <a:solidFill>
                <a:schemeClr val="accent6">
                  <a:lumMod val="75000"/>
                </a:schemeClr>
              </a:solidFill>
            </c:spPr>
          </c:marker>
          <c:xVal>
            <c:numRef>
              <c:f>'Data Sentrifugert'!$B$6:$F$6</c:f>
              <c:numCache>
                <c:formatCode>General</c:formatCode>
                <c:ptCount val="5"/>
                <c:pt idx="0">
                  <c:v>0</c:v>
                </c:pt>
                <c:pt idx="1">
                  <c:v>12</c:v>
                </c:pt>
                <c:pt idx="2">
                  <c:v>24</c:v>
                </c:pt>
                <c:pt idx="3">
                  <c:v>48</c:v>
                </c:pt>
                <c:pt idx="4">
                  <c:v>72</c:v>
                </c:pt>
              </c:numCache>
            </c:numRef>
          </c:xVal>
          <c:yVal>
            <c:numRef>
              <c:f>'Data Sentrifugert'!$B$23:$F$23</c:f>
              <c:numCache>
                <c:formatCode>0.00</c:formatCode>
                <c:ptCount val="5"/>
                <c:pt idx="0">
                  <c:v>0.98</c:v>
                </c:pt>
                <c:pt idx="2">
                  <c:v>1.08</c:v>
                </c:pt>
                <c:pt idx="3">
                  <c:v>1.08</c:v>
                </c:pt>
                <c:pt idx="4">
                  <c:v>1.04</c:v>
                </c:pt>
              </c:numCache>
            </c:numRef>
          </c:yVal>
          <c:smooth val="0"/>
          <c:extLst>
            <c:ext xmlns:c16="http://schemas.microsoft.com/office/drawing/2014/chart" uri="{C3380CC4-5D6E-409C-BE32-E72D297353CC}">
              <c16:uniqueId val="{0000000F-BDFD-475A-A44E-040D609159BA}"/>
            </c:ext>
          </c:extLst>
        </c:ser>
        <c:ser>
          <c:idx val="16"/>
          <c:order val="16"/>
          <c:spPr>
            <a:ln w="19050">
              <a:solidFill>
                <a:srgbClr val="3366FF"/>
              </a:solidFill>
              <a:prstDash val="solid"/>
            </a:ln>
          </c:spPr>
          <c:marker>
            <c:symbol val="none"/>
          </c:marker>
          <c:xVal>
            <c:numRef>
              <c:f>'Data Sentrifugert'!$B$6:$F$6</c:f>
              <c:numCache>
                <c:formatCode>General</c:formatCode>
                <c:ptCount val="5"/>
                <c:pt idx="0">
                  <c:v>0</c:v>
                </c:pt>
                <c:pt idx="1">
                  <c:v>12</c:v>
                </c:pt>
                <c:pt idx="2">
                  <c:v>24</c:v>
                </c:pt>
                <c:pt idx="3">
                  <c:v>48</c:v>
                </c:pt>
                <c:pt idx="4">
                  <c:v>72</c:v>
                </c:pt>
              </c:numCache>
            </c:numRef>
          </c:xVal>
          <c:yVal>
            <c:numRef>
              <c:f>'Data Sentrifugert'!$B$24:$F$24</c:f>
              <c:numCache>
                <c:formatCode>0.00</c:formatCode>
                <c:ptCount val="5"/>
                <c:pt idx="0">
                  <c:v>0.61</c:v>
                </c:pt>
                <c:pt idx="1">
                  <c:v>0.62</c:v>
                </c:pt>
                <c:pt idx="2">
                  <c:v>0.61</c:v>
                </c:pt>
                <c:pt idx="3">
                  <c:v>0.6</c:v>
                </c:pt>
                <c:pt idx="4">
                  <c:v>0.59</c:v>
                </c:pt>
              </c:numCache>
            </c:numRef>
          </c:yVal>
          <c:smooth val="0"/>
          <c:extLst>
            <c:ext xmlns:c16="http://schemas.microsoft.com/office/drawing/2014/chart" uri="{C3380CC4-5D6E-409C-BE32-E72D297353CC}">
              <c16:uniqueId val="{00000010-BDFD-475A-A44E-040D609159BA}"/>
            </c:ext>
          </c:extLst>
        </c:ser>
        <c:ser>
          <c:idx val="17"/>
          <c:order val="17"/>
          <c:spPr>
            <a:ln w="19050">
              <a:solidFill>
                <a:schemeClr val="accent4">
                  <a:lumMod val="75000"/>
                </a:schemeClr>
              </a:solidFill>
              <a:prstDash val="solid"/>
            </a:ln>
          </c:spPr>
          <c:marker>
            <c:symbol val="none"/>
          </c:marker>
          <c:xVal>
            <c:numRef>
              <c:f>'Data Sentrifugert'!$B$6:$F$6</c:f>
              <c:numCache>
                <c:formatCode>General</c:formatCode>
                <c:ptCount val="5"/>
                <c:pt idx="0">
                  <c:v>0</c:v>
                </c:pt>
                <c:pt idx="1">
                  <c:v>12</c:v>
                </c:pt>
                <c:pt idx="2">
                  <c:v>24</c:v>
                </c:pt>
                <c:pt idx="3">
                  <c:v>48</c:v>
                </c:pt>
                <c:pt idx="4">
                  <c:v>72</c:v>
                </c:pt>
              </c:numCache>
            </c:numRef>
          </c:xVal>
          <c:yVal>
            <c:numRef>
              <c:f>'Data Sentrifugert'!$B$25:$F$25</c:f>
              <c:numCache>
                <c:formatCode>0.00</c:formatCode>
                <c:ptCount val="5"/>
                <c:pt idx="0">
                  <c:v>0.27</c:v>
                </c:pt>
                <c:pt idx="1">
                  <c:v>0.27</c:v>
                </c:pt>
                <c:pt idx="2">
                  <c:v>0.28000000000000003</c:v>
                </c:pt>
                <c:pt idx="3">
                  <c:v>0.27</c:v>
                </c:pt>
                <c:pt idx="4">
                  <c:v>0.27</c:v>
                </c:pt>
              </c:numCache>
            </c:numRef>
          </c:yVal>
          <c:smooth val="0"/>
          <c:extLst>
            <c:ext xmlns:c16="http://schemas.microsoft.com/office/drawing/2014/chart" uri="{C3380CC4-5D6E-409C-BE32-E72D297353CC}">
              <c16:uniqueId val="{00000011-BDFD-475A-A44E-040D609159BA}"/>
            </c:ext>
          </c:extLst>
        </c:ser>
        <c:ser>
          <c:idx val="18"/>
          <c:order val="18"/>
          <c:spPr>
            <a:ln w="19050">
              <a:solidFill>
                <a:srgbClr val="00B050"/>
              </a:solidFill>
              <a:prstDash val="solid"/>
            </a:ln>
          </c:spPr>
          <c:marker>
            <c:symbol val="none"/>
          </c:marker>
          <c:xVal>
            <c:numRef>
              <c:f>'Data Sentrifugert'!$B$6:$F$6</c:f>
              <c:numCache>
                <c:formatCode>General</c:formatCode>
                <c:ptCount val="5"/>
                <c:pt idx="0">
                  <c:v>0</c:v>
                </c:pt>
                <c:pt idx="1">
                  <c:v>12</c:v>
                </c:pt>
                <c:pt idx="2">
                  <c:v>24</c:v>
                </c:pt>
                <c:pt idx="3">
                  <c:v>48</c:v>
                </c:pt>
                <c:pt idx="4">
                  <c:v>72</c:v>
                </c:pt>
              </c:numCache>
            </c:numRef>
          </c:xVal>
          <c:yVal>
            <c:numRef>
              <c:f>'Data Sentrifugert'!$B$26:$F$26</c:f>
              <c:numCache>
                <c:formatCode>0.00</c:formatCode>
                <c:ptCount val="5"/>
                <c:pt idx="0">
                  <c:v>0.46</c:v>
                </c:pt>
                <c:pt idx="1">
                  <c:v>0.4</c:v>
                </c:pt>
                <c:pt idx="2">
                  <c:v>0.41</c:v>
                </c:pt>
                <c:pt idx="3">
                  <c:v>0.34</c:v>
                </c:pt>
                <c:pt idx="4">
                  <c:v>0.43</c:v>
                </c:pt>
              </c:numCache>
            </c:numRef>
          </c:yVal>
          <c:smooth val="0"/>
          <c:extLst>
            <c:ext xmlns:c16="http://schemas.microsoft.com/office/drawing/2014/chart" uri="{C3380CC4-5D6E-409C-BE32-E72D297353CC}">
              <c16:uniqueId val="{00000012-BDFD-475A-A44E-040D609159BA}"/>
            </c:ext>
          </c:extLst>
        </c:ser>
        <c:ser>
          <c:idx val="19"/>
          <c:order val="19"/>
          <c:spPr>
            <a:ln w="19050">
              <a:solidFill>
                <a:srgbClr val="FF0000"/>
              </a:solidFill>
              <a:prstDash val="solid"/>
            </a:ln>
          </c:spPr>
          <c:marker>
            <c:symbol val="none"/>
          </c:marker>
          <c:xVal>
            <c:numRef>
              <c:f>'Data Sentrifugert'!$B$6:$F$6</c:f>
              <c:numCache>
                <c:formatCode>General</c:formatCode>
                <c:ptCount val="5"/>
                <c:pt idx="0">
                  <c:v>0</c:v>
                </c:pt>
                <c:pt idx="1">
                  <c:v>12</c:v>
                </c:pt>
                <c:pt idx="2">
                  <c:v>24</c:v>
                </c:pt>
                <c:pt idx="3">
                  <c:v>48</c:v>
                </c:pt>
                <c:pt idx="4">
                  <c:v>72</c:v>
                </c:pt>
              </c:numCache>
            </c:numRef>
          </c:xVal>
          <c:yVal>
            <c:numRef>
              <c:f>'Data Sentrifugert'!$B$27:$F$27</c:f>
              <c:numCache>
                <c:formatCode>0.00</c:formatCode>
                <c:ptCount val="5"/>
                <c:pt idx="0">
                  <c:v>0.46</c:v>
                </c:pt>
                <c:pt idx="1">
                  <c:v>0.4</c:v>
                </c:pt>
                <c:pt idx="2">
                  <c:v>0.39</c:v>
                </c:pt>
                <c:pt idx="3">
                  <c:v>0.41</c:v>
                </c:pt>
                <c:pt idx="4">
                  <c:v>0.44</c:v>
                </c:pt>
              </c:numCache>
            </c:numRef>
          </c:yVal>
          <c:smooth val="0"/>
          <c:extLst>
            <c:ext xmlns:c16="http://schemas.microsoft.com/office/drawing/2014/chart" uri="{C3380CC4-5D6E-409C-BE32-E72D297353CC}">
              <c16:uniqueId val="{00000013-BDFD-475A-A44E-040D609159BA}"/>
            </c:ext>
          </c:extLst>
        </c:ser>
        <c:dLbls>
          <c:showLegendKey val="0"/>
          <c:showVal val="0"/>
          <c:showCatName val="0"/>
          <c:showSerName val="0"/>
          <c:showPercent val="0"/>
          <c:showBubbleSize val="0"/>
        </c:dLbls>
        <c:axId val="308150008"/>
        <c:axId val="249669360"/>
        <c:extLst>
          <c:ext xmlns:c15="http://schemas.microsoft.com/office/drawing/2012/chart" uri="{02D57815-91ED-43cb-92C2-25804820EDAC}">
            <c15:filteredScatterSeries>
              <c15:ser>
                <c:idx val="20"/>
                <c:order val="20"/>
                <c:spPr>
                  <a:ln w="12700">
                    <a:solidFill>
                      <a:srgbClr val="FF9900"/>
                    </a:solidFill>
                    <a:prstDash val="solid"/>
                  </a:ln>
                </c:spPr>
                <c:marker>
                  <c:symbol val="none"/>
                </c:marker>
                <c:xVal>
                  <c:numRef>
                    <c:extLst>
                      <c:ext uri="{02D57815-91ED-43cb-92C2-25804820EDAC}">
                        <c15:formulaRef>
                          <c15:sqref>'Data Sentrifugert'!$B$6:$F$6</c15:sqref>
                        </c15:formulaRef>
                      </c:ext>
                    </c:extLst>
                    <c:numCache>
                      <c:formatCode>General</c:formatCode>
                      <c:ptCount val="5"/>
                      <c:pt idx="0">
                        <c:v>0</c:v>
                      </c:pt>
                      <c:pt idx="1">
                        <c:v>12</c:v>
                      </c:pt>
                      <c:pt idx="2">
                        <c:v>24</c:v>
                      </c:pt>
                      <c:pt idx="3">
                        <c:v>48</c:v>
                      </c:pt>
                      <c:pt idx="4">
                        <c:v>72</c:v>
                      </c:pt>
                    </c:numCache>
                  </c:numRef>
                </c:xVal>
                <c:yVal>
                  <c:numRef>
                    <c:extLst>
                      <c:ext uri="{02D57815-91ED-43cb-92C2-25804820EDAC}">
                        <c15:formulaRef>
                          <c15:sqref>Data!#REF!</c15:sqref>
                        </c15:formulaRef>
                      </c:ext>
                    </c:extLst>
                    <c:numCache>
                      <c:formatCode>General</c:formatCode>
                      <c:ptCount val="1"/>
                      <c:pt idx="0">
                        <c:v>1</c:v>
                      </c:pt>
                    </c:numCache>
                  </c:numRef>
                </c:yVal>
                <c:smooth val="0"/>
                <c:extLst>
                  <c:ext xmlns:c16="http://schemas.microsoft.com/office/drawing/2014/chart" uri="{C3380CC4-5D6E-409C-BE32-E72D297353CC}">
                    <c16:uniqueId val="{00000014-BDFD-475A-A44E-040D609159BA}"/>
                  </c:ext>
                </c:extLst>
              </c15:ser>
            </c15:filteredScatterSeries>
            <c15:filteredScatterSeries>
              <c15:ser>
                <c:idx val="21"/>
                <c:order val="21"/>
                <c:spPr>
                  <a:ln w="12700">
                    <a:solidFill>
                      <a:srgbClr val="FF6600"/>
                    </a:solidFill>
                    <a:prstDash val="solid"/>
                  </a:ln>
                </c:spPr>
                <c:marker>
                  <c:symbol val="none"/>
                </c:marker>
                <c:xVal>
                  <c:numRef>
                    <c:extLst xmlns:c15="http://schemas.microsoft.com/office/drawing/2012/chart">
                      <c:ext xmlns:c15="http://schemas.microsoft.com/office/drawing/2012/chart" uri="{02D57815-91ED-43cb-92C2-25804820EDAC}">
                        <c15:formulaRef>
                          <c15:sqref>'Data 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5-BDFD-475A-A44E-040D609159BA}"/>
                  </c:ext>
                </c:extLst>
              </c15:ser>
            </c15:filteredScatterSeries>
            <c15:filteredScatterSeries>
              <c15:ser>
                <c:idx val="22"/>
                <c:order val="22"/>
                <c:spPr>
                  <a:ln w="12700">
                    <a:solidFill>
                      <a:srgbClr val="666699"/>
                    </a:solidFill>
                    <a:prstDash val="solid"/>
                  </a:ln>
                </c:spPr>
                <c:marker>
                  <c:symbol val="none"/>
                </c:marker>
                <c:xVal>
                  <c:numRef>
                    <c:extLst xmlns:c15="http://schemas.microsoft.com/office/drawing/2012/chart">
                      <c:ext xmlns:c15="http://schemas.microsoft.com/office/drawing/2012/chart" uri="{02D57815-91ED-43cb-92C2-25804820EDAC}">
                        <c15:formulaRef>
                          <c15:sqref>'Data 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6-BDFD-475A-A44E-040D609159BA}"/>
                  </c:ext>
                </c:extLst>
              </c15:ser>
            </c15:filteredScatterSeries>
            <c15:filteredScatterSeries>
              <c15:ser>
                <c:idx val="23"/>
                <c:order val="23"/>
                <c:spPr>
                  <a:ln w="12700">
                    <a:solidFill>
                      <a:srgbClr val="969696"/>
                    </a:solidFill>
                    <a:prstDash val="solid"/>
                  </a:ln>
                </c:spPr>
                <c:marker>
                  <c:symbol val="none"/>
                </c:marker>
                <c:xVal>
                  <c:numRef>
                    <c:extLst xmlns:c15="http://schemas.microsoft.com/office/drawing/2012/chart">
                      <c:ext xmlns:c15="http://schemas.microsoft.com/office/drawing/2012/chart" uri="{02D57815-91ED-43cb-92C2-25804820EDAC}">
                        <c15:formulaRef>
                          <c15:sqref>'Data 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7-BDFD-475A-A44E-040D609159BA}"/>
                  </c:ext>
                </c:extLst>
              </c15:ser>
            </c15:filteredScatterSeries>
            <c15:filteredScatterSeries>
              <c15:ser>
                <c:idx val="24"/>
                <c:order val="24"/>
                <c:spPr>
                  <a:ln w="12700">
                    <a:solidFill>
                      <a:srgbClr val="003366"/>
                    </a:solidFill>
                    <a:prstDash val="solid"/>
                  </a:ln>
                </c:spPr>
                <c:marker>
                  <c:symbol val="none"/>
                </c:marker>
                <c:xVal>
                  <c:numRef>
                    <c:extLst xmlns:c15="http://schemas.microsoft.com/office/drawing/2012/chart">
                      <c:ext xmlns:c15="http://schemas.microsoft.com/office/drawing/2012/chart" uri="{02D57815-91ED-43cb-92C2-25804820EDAC}">
                        <c15:formulaRef>
                          <c15:sqref>'Data 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8-BDFD-475A-A44E-040D609159BA}"/>
                  </c:ext>
                </c:extLst>
              </c15:ser>
            </c15:filteredScatterSeries>
            <c15:filteredScatterSeries>
              <c15:ser>
                <c:idx val="25"/>
                <c:order val="25"/>
                <c:spPr>
                  <a:ln w="12700">
                    <a:solidFill>
                      <a:srgbClr val="339966"/>
                    </a:solidFill>
                    <a:prstDash val="solid"/>
                  </a:ln>
                </c:spPr>
                <c:marker>
                  <c:symbol val="none"/>
                </c:marker>
                <c:xVal>
                  <c:numRef>
                    <c:extLst xmlns:c15="http://schemas.microsoft.com/office/drawing/2012/chart">
                      <c:ext xmlns:c15="http://schemas.microsoft.com/office/drawing/2012/chart" uri="{02D57815-91ED-43cb-92C2-25804820EDAC}">
                        <c15:formulaRef>
                          <c15:sqref>'Data 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9-BDFD-475A-A44E-040D609159BA}"/>
                  </c:ext>
                </c:extLst>
              </c15:ser>
            </c15:filteredScatterSeries>
            <c15:filteredScatterSeries>
              <c15:ser>
                <c:idx val="26"/>
                <c:order val="26"/>
                <c:spPr>
                  <a:ln w="12700">
                    <a:solidFill>
                      <a:srgbClr val="003300"/>
                    </a:solidFill>
                    <a:prstDash val="solid"/>
                  </a:ln>
                </c:spPr>
                <c:marker>
                  <c:symbol val="none"/>
                </c:marker>
                <c:xVal>
                  <c:numRef>
                    <c:extLst xmlns:c15="http://schemas.microsoft.com/office/drawing/2012/chart">
                      <c:ext xmlns:c15="http://schemas.microsoft.com/office/drawing/2012/chart" uri="{02D57815-91ED-43cb-92C2-25804820EDAC}">
                        <c15:formulaRef>
                          <c15:sqref>'Data 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A-BDFD-475A-A44E-040D609159BA}"/>
                  </c:ext>
                </c:extLst>
              </c15:ser>
            </c15:filteredScatterSeries>
            <c15:filteredScatterSeries>
              <c15:ser>
                <c:idx val="27"/>
                <c:order val="27"/>
                <c:spPr>
                  <a:ln w="12700">
                    <a:solidFill>
                      <a:srgbClr val="333300"/>
                    </a:solidFill>
                    <a:prstDash val="solid"/>
                  </a:ln>
                </c:spPr>
                <c:marker>
                  <c:symbol val="none"/>
                </c:marker>
                <c:xVal>
                  <c:numRef>
                    <c:extLst xmlns:c15="http://schemas.microsoft.com/office/drawing/2012/chart">
                      <c:ext xmlns:c15="http://schemas.microsoft.com/office/drawing/2012/chart" uri="{02D57815-91ED-43cb-92C2-25804820EDAC}">
                        <c15:formulaRef>
                          <c15:sqref>'Data 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B-BDFD-475A-A44E-040D609159BA}"/>
                  </c:ext>
                </c:extLst>
              </c15:ser>
            </c15:filteredScatterSeries>
            <c15:filteredScatterSeries>
              <c15:ser>
                <c:idx val="28"/>
                <c:order val="28"/>
                <c:spPr>
                  <a:ln w="12700">
                    <a:solidFill>
                      <a:srgbClr val="993300"/>
                    </a:solidFill>
                    <a:prstDash val="solid"/>
                  </a:ln>
                </c:spPr>
                <c:marker>
                  <c:symbol val="none"/>
                </c:marker>
                <c:xVal>
                  <c:numRef>
                    <c:extLst xmlns:c15="http://schemas.microsoft.com/office/drawing/2012/chart">
                      <c:ext xmlns:c15="http://schemas.microsoft.com/office/drawing/2012/chart" uri="{02D57815-91ED-43cb-92C2-25804820EDAC}">
                        <c15:formulaRef>
                          <c15:sqref>'Data 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C-BDFD-475A-A44E-040D609159BA}"/>
                  </c:ext>
                </c:extLst>
              </c15:ser>
            </c15:filteredScatterSeries>
            <c15:filteredScatterSeries>
              <c15:ser>
                <c:idx val="29"/>
                <c:order val="29"/>
                <c:spPr>
                  <a:ln w="12700">
                    <a:solidFill>
                      <a:srgbClr val="993366"/>
                    </a:solidFill>
                    <a:prstDash val="solid"/>
                  </a:ln>
                </c:spPr>
                <c:marker>
                  <c:symbol val="none"/>
                </c:marker>
                <c:xVal>
                  <c:numRef>
                    <c:extLst xmlns:c15="http://schemas.microsoft.com/office/drawing/2012/chart">
                      <c:ext xmlns:c15="http://schemas.microsoft.com/office/drawing/2012/chart" uri="{02D57815-91ED-43cb-92C2-25804820EDAC}">
                        <c15:formulaRef>
                          <c15:sqref>'Data 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D-BDFD-475A-A44E-040D609159BA}"/>
                  </c:ext>
                </c:extLst>
              </c15:ser>
            </c15:filteredScatterSeries>
            <c15:filteredScatterSeries>
              <c15:ser>
                <c:idx val="30"/>
                <c:order val="30"/>
                <c:spPr>
                  <a:ln w="12700">
                    <a:solidFill>
                      <a:srgbClr val="333399"/>
                    </a:solidFill>
                    <a:prstDash val="solid"/>
                  </a:ln>
                </c:spPr>
                <c:marker>
                  <c:symbol val="none"/>
                </c:marker>
                <c:xVal>
                  <c:numRef>
                    <c:extLst xmlns:c15="http://schemas.microsoft.com/office/drawing/2012/chart">
                      <c:ext xmlns:c15="http://schemas.microsoft.com/office/drawing/2012/chart" uri="{02D57815-91ED-43cb-92C2-25804820EDAC}">
                        <c15:formulaRef>
                          <c15:sqref>'Data 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E-BDFD-475A-A44E-040D609159BA}"/>
                  </c:ext>
                </c:extLst>
              </c15:ser>
            </c15:filteredScatterSeries>
            <c15:filteredScatterSeries>
              <c15:ser>
                <c:idx val="31"/>
                <c:order val="31"/>
                <c:spPr>
                  <a:ln w="12700">
                    <a:solidFill>
                      <a:srgbClr val="000000"/>
                    </a:solidFill>
                    <a:prstDash val="solid"/>
                  </a:ln>
                </c:spPr>
                <c:marker>
                  <c:symbol val="none"/>
                </c:marker>
                <c:xVal>
                  <c:numRef>
                    <c:extLst xmlns:c15="http://schemas.microsoft.com/office/drawing/2012/chart">
                      <c:ext xmlns:c15="http://schemas.microsoft.com/office/drawing/2012/chart" uri="{02D57815-91ED-43cb-92C2-25804820EDAC}">
                        <c15:formulaRef>
                          <c15:sqref>'Data 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F-BDFD-475A-A44E-040D609159BA}"/>
                  </c:ext>
                </c:extLst>
              </c15:ser>
            </c15:filteredScatterSeries>
            <c15:filteredScatterSeries>
              <c15:ser>
                <c:idx val="32"/>
                <c:order val="32"/>
                <c:spPr>
                  <a:ln w="12700">
                    <a:solidFill>
                      <a:srgbClr val="FFFFFF"/>
                    </a:solidFill>
                    <a:prstDash val="solid"/>
                  </a:ln>
                </c:spPr>
                <c:marker>
                  <c:symbol val="none"/>
                </c:marker>
                <c:xVal>
                  <c:numRef>
                    <c:extLst xmlns:c15="http://schemas.microsoft.com/office/drawing/2012/chart">
                      <c:ext xmlns:c15="http://schemas.microsoft.com/office/drawing/2012/chart" uri="{02D57815-91ED-43cb-92C2-25804820EDAC}">
                        <c15:formulaRef>
                          <c15:sqref>'Data 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0-BDFD-475A-A44E-040D609159BA}"/>
                  </c:ext>
                </c:extLst>
              </c15:ser>
            </c15:filteredScatterSeries>
            <c15:filteredScatterSeries>
              <c15:ser>
                <c:idx val="33"/>
                <c:order val="33"/>
                <c:spPr>
                  <a:ln w="12700">
                    <a:solidFill>
                      <a:srgbClr val="FF0000"/>
                    </a:solidFill>
                    <a:prstDash val="solid"/>
                  </a:ln>
                </c:spPr>
                <c:marker>
                  <c:symbol val="none"/>
                </c:marker>
                <c:xVal>
                  <c:numRef>
                    <c:extLst xmlns:c15="http://schemas.microsoft.com/office/drawing/2012/chart">
                      <c:ext xmlns:c15="http://schemas.microsoft.com/office/drawing/2012/chart" uri="{02D57815-91ED-43cb-92C2-25804820EDAC}">
                        <c15:formulaRef>
                          <c15:sqref>'Data 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1-BDFD-475A-A44E-040D609159BA}"/>
                  </c:ext>
                </c:extLst>
              </c15:ser>
            </c15:filteredScatterSeries>
            <c15:filteredScatterSeries>
              <c15:ser>
                <c:idx val="34"/>
                <c:order val="34"/>
                <c:spPr>
                  <a:ln w="12700">
                    <a:solidFill>
                      <a:srgbClr val="00FF00"/>
                    </a:solidFill>
                    <a:prstDash val="solid"/>
                  </a:ln>
                </c:spPr>
                <c:marker>
                  <c:symbol val="none"/>
                </c:marker>
                <c:xVal>
                  <c:numRef>
                    <c:extLst xmlns:c15="http://schemas.microsoft.com/office/drawing/2012/chart">
                      <c:ext xmlns:c15="http://schemas.microsoft.com/office/drawing/2012/chart" uri="{02D57815-91ED-43cb-92C2-25804820EDAC}">
                        <c15:formulaRef>
                          <c15:sqref>'Data 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2-BDFD-475A-A44E-040D609159BA}"/>
                  </c:ext>
                </c:extLst>
              </c15:ser>
            </c15:filteredScatterSeries>
            <c15:filteredScatterSeries>
              <c15:ser>
                <c:idx val="35"/>
                <c:order val="35"/>
                <c:spPr>
                  <a:ln w="12700">
                    <a:solidFill>
                      <a:srgbClr val="0000FF"/>
                    </a:solidFill>
                    <a:prstDash val="solid"/>
                  </a:ln>
                </c:spPr>
                <c:marker>
                  <c:symbol val="none"/>
                </c:marker>
                <c:xVal>
                  <c:numRef>
                    <c:extLst xmlns:c15="http://schemas.microsoft.com/office/drawing/2012/chart">
                      <c:ext xmlns:c15="http://schemas.microsoft.com/office/drawing/2012/chart" uri="{02D57815-91ED-43cb-92C2-25804820EDAC}">
                        <c15:formulaRef>
                          <c15:sqref>'Data 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3-BDFD-475A-A44E-040D609159BA}"/>
                  </c:ext>
                </c:extLst>
              </c15:ser>
            </c15:filteredScatterSeries>
            <c15:filteredScatterSeries>
              <c15:ser>
                <c:idx val="36"/>
                <c:order val="36"/>
                <c:spPr>
                  <a:ln w="12700">
                    <a:solidFill>
                      <a:srgbClr val="FFFF00"/>
                    </a:solidFill>
                    <a:prstDash val="solid"/>
                  </a:ln>
                </c:spPr>
                <c:marker>
                  <c:symbol val="none"/>
                </c:marker>
                <c:xVal>
                  <c:numRef>
                    <c:extLst xmlns:c15="http://schemas.microsoft.com/office/drawing/2012/chart">
                      <c:ext xmlns:c15="http://schemas.microsoft.com/office/drawing/2012/chart" uri="{02D57815-91ED-43cb-92C2-25804820EDAC}">
                        <c15:formulaRef>
                          <c15:sqref>'Data 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4-BDFD-475A-A44E-040D609159BA}"/>
                  </c:ext>
                </c:extLst>
              </c15:ser>
            </c15:filteredScatterSeries>
            <c15:filteredScatterSeries>
              <c15:ser>
                <c:idx val="37"/>
                <c:order val="37"/>
                <c:spPr>
                  <a:ln w="12700">
                    <a:solidFill>
                      <a:srgbClr val="FF00FF"/>
                    </a:solidFill>
                    <a:prstDash val="solid"/>
                  </a:ln>
                </c:spPr>
                <c:marker>
                  <c:symbol val="none"/>
                </c:marker>
                <c:xVal>
                  <c:numRef>
                    <c:extLst xmlns:c15="http://schemas.microsoft.com/office/drawing/2012/chart">
                      <c:ext xmlns:c15="http://schemas.microsoft.com/office/drawing/2012/chart" uri="{02D57815-91ED-43cb-92C2-25804820EDAC}">
                        <c15:formulaRef>
                          <c15:sqref>'Data 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5-BDFD-475A-A44E-040D609159BA}"/>
                  </c:ext>
                </c:extLst>
              </c15:ser>
            </c15:filteredScatterSeries>
            <c15:filteredScatterSeries>
              <c15:ser>
                <c:idx val="38"/>
                <c:order val="38"/>
                <c:spPr>
                  <a:ln w="12700">
                    <a:solidFill>
                      <a:srgbClr val="00FFFF"/>
                    </a:solidFill>
                    <a:prstDash val="solid"/>
                  </a:ln>
                </c:spPr>
                <c:marker>
                  <c:symbol val="none"/>
                </c:marker>
                <c:xVal>
                  <c:numRef>
                    <c:extLst xmlns:c15="http://schemas.microsoft.com/office/drawing/2012/chart">
                      <c:ext xmlns:c15="http://schemas.microsoft.com/office/drawing/2012/chart" uri="{02D57815-91ED-43cb-92C2-25804820EDAC}">
                        <c15:formulaRef>
                          <c15:sqref>'Data 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6-BDFD-475A-A44E-040D609159BA}"/>
                  </c:ext>
                </c:extLst>
              </c15:ser>
            </c15:filteredScatterSeries>
            <c15:filteredScatterSeries>
              <c15:ser>
                <c:idx val="39"/>
                <c:order val="39"/>
                <c:spPr>
                  <a:ln w="12700">
                    <a:solidFill>
                      <a:srgbClr val="800000"/>
                    </a:solidFill>
                    <a:prstDash val="solid"/>
                  </a:ln>
                </c:spPr>
                <c:marker>
                  <c:symbol val="none"/>
                </c:marker>
                <c:xVal>
                  <c:numRef>
                    <c:extLst xmlns:c15="http://schemas.microsoft.com/office/drawing/2012/chart">
                      <c:ext xmlns:c15="http://schemas.microsoft.com/office/drawing/2012/chart" uri="{02D57815-91ED-43cb-92C2-25804820EDAC}">
                        <c15:formulaRef>
                          <c15:sqref>'Data 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7-BDFD-475A-A44E-040D609159BA}"/>
                  </c:ext>
                </c:extLst>
              </c15:ser>
            </c15:filteredScatterSeries>
            <c15:filteredScatterSeries>
              <c15:ser>
                <c:idx val="40"/>
                <c:order val="40"/>
                <c:spPr>
                  <a:ln w="12700">
                    <a:solidFill>
                      <a:srgbClr val="008000"/>
                    </a:solidFill>
                    <a:prstDash val="solid"/>
                  </a:ln>
                </c:spPr>
                <c:marker>
                  <c:symbol val="none"/>
                </c:marker>
                <c:xVal>
                  <c:numRef>
                    <c:extLst xmlns:c15="http://schemas.microsoft.com/office/drawing/2012/chart">
                      <c:ext xmlns:c15="http://schemas.microsoft.com/office/drawing/2012/chart" uri="{02D57815-91ED-43cb-92C2-25804820EDAC}">
                        <c15:formulaRef>
                          <c15:sqref>'Data 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8-BDFD-475A-A44E-040D609159BA}"/>
                  </c:ext>
                </c:extLst>
              </c15:ser>
            </c15:filteredScatterSeries>
            <c15:filteredScatterSeries>
              <c15:ser>
                <c:idx val="41"/>
                <c:order val="41"/>
                <c:spPr>
                  <a:ln w="12700">
                    <a:solidFill>
                      <a:srgbClr val="000080"/>
                    </a:solidFill>
                    <a:prstDash val="solid"/>
                  </a:ln>
                </c:spPr>
                <c:marker>
                  <c:symbol val="none"/>
                </c:marker>
                <c:xVal>
                  <c:numRef>
                    <c:extLst xmlns:c15="http://schemas.microsoft.com/office/drawing/2012/chart">
                      <c:ext xmlns:c15="http://schemas.microsoft.com/office/drawing/2012/chart" uri="{02D57815-91ED-43cb-92C2-25804820EDAC}">
                        <c15:formulaRef>
                          <c15:sqref>'Data 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9-BDFD-475A-A44E-040D609159BA}"/>
                  </c:ext>
                </c:extLst>
              </c15:ser>
            </c15:filteredScatterSeries>
            <c15:filteredScatterSeries>
              <c15:ser>
                <c:idx val="42"/>
                <c:order val="42"/>
                <c:spPr>
                  <a:ln w="12700">
                    <a:solidFill>
                      <a:srgbClr val="808000"/>
                    </a:solidFill>
                    <a:prstDash val="solid"/>
                  </a:ln>
                </c:spPr>
                <c:marker>
                  <c:symbol val="none"/>
                </c:marker>
                <c:xVal>
                  <c:numRef>
                    <c:extLst xmlns:c15="http://schemas.microsoft.com/office/drawing/2012/chart">
                      <c:ext xmlns:c15="http://schemas.microsoft.com/office/drawing/2012/chart" uri="{02D57815-91ED-43cb-92C2-25804820EDAC}">
                        <c15:formulaRef>
                          <c15:sqref>'Data 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A-BDFD-475A-A44E-040D609159BA}"/>
                  </c:ext>
                </c:extLst>
              </c15:ser>
            </c15:filteredScatterSeries>
            <c15:filteredScatterSeries>
              <c15:ser>
                <c:idx val="43"/>
                <c:order val="43"/>
                <c:spPr>
                  <a:ln w="12700">
                    <a:solidFill>
                      <a:srgbClr val="800080"/>
                    </a:solidFill>
                    <a:prstDash val="solid"/>
                  </a:ln>
                </c:spPr>
                <c:marker>
                  <c:symbol val="none"/>
                </c:marker>
                <c:xVal>
                  <c:numRef>
                    <c:extLst xmlns:c15="http://schemas.microsoft.com/office/drawing/2012/chart">
                      <c:ext xmlns:c15="http://schemas.microsoft.com/office/drawing/2012/chart" uri="{02D57815-91ED-43cb-92C2-25804820EDAC}">
                        <c15:formulaRef>
                          <c15:sqref>'Data 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B-BDFD-475A-A44E-040D609159BA}"/>
                  </c:ext>
                </c:extLst>
              </c15:ser>
            </c15:filteredScatterSeries>
            <c15:filteredScatterSeries>
              <c15:ser>
                <c:idx val="44"/>
                <c:order val="44"/>
                <c:spPr>
                  <a:ln w="12700">
                    <a:solidFill>
                      <a:srgbClr val="008080"/>
                    </a:solidFill>
                    <a:prstDash val="solid"/>
                  </a:ln>
                </c:spPr>
                <c:marker>
                  <c:symbol val="none"/>
                </c:marker>
                <c:xVal>
                  <c:numRef>
                    <c:extLst xmlns:c15="http://schemas.microsoft.com/office/drawing/2012/chart">
                      <c:ext xmlns:c15="http://schemas.microsoft.com/office/drawing/2012/chart" uri="{02D57815-91ED-43cb-92C2-25804820EDAC}">
                        <c15:formulaRef>
                          <c15:sqref>'Data 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C-BDFD-475A-A44E-040D609159BA}"/>
                  </c:ext>
                </c:extLst>
              </c15:ser>
            </c15:filteredScatterSeries>
            <c15:filteredScatterSeries>
              <c15:ser>
                <c:idx val="45"/>
                <c:order val="45"/>
                <c:spPr>
                  <a:ln w="12700">
                    <a:solidFill>
                      <a:srgbClr val="C0C0C0"/>
                    </a:solidFill>
                    <a:prstDash val="solid"/>
                  </a:ln>
                </c:spPr>
                <c:marker>
                  <c:symbol val="none"/>
                </c:marker>
                <c:xVal>
                  <c:numRef>
                    <c:extLst xmlns:c15="http://schemas.microsoft.com/office/drawing/2012/chart">
                      <c:ext xmlns:c15="http://schemas.microsoft.com/office/drawing/2012/chart" uri="{02D57815-91ED-43cb-92C2-25804820EDAC}">
                        <c15:formulaRef>
                          <c15:sqref>'Data 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D-BDFD-475A-A44E-040D609159BA}"/>
                  </c:ext>
                </c:extLst>
              </c15:ser>
            </c15:filteredScatterSeries>
            <c15:filteredScatterSeries>
              <c15:ser>
                <c:idx val="46"/>
                <c:order val="46"/>
                <c:spPr>
                  <a:ln w="12700">
                    <a:solidFill>
                      <a:srgbClr val="808080"/>
                    </a:solidFill>
                    <a:prstDash val="solid"/>
                  </a:ln>
                </c:spPr>
                <c:marker>
                  <c:symbol val="none"/>
                </c:marker>
                <c:xVal>
                  <c:numRef>
                    <c:extLst xmlns:c15="http://schemas.microsoft.com/office/drawing/2012/chart">
                      <c:ext xmlns:c15="http://schemas.microsoft.com/office/drawing/2012/chart" uri="{02D57815-91ED-43cb-92C2-25804820EDAC}">
                        <c15:formulaRef>
                          <c15:sqref>'Data 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E-BDFD-475A-A44E-040D609159BA}"/>
                  </c:ext>
                </c:extLst>
              </c15:ser>
            </c15:filteredScatterSeries>
            <c15:filteredScatterSeries>
              <c15:ser>
                <c:idx val="47"/>
                <c:order val="47"/>
                <c:spPr>
                  <a:ln w="12700">
                    <a:solidFill>
                      <a:srgbClr val="9999FF"/>
                    </a:solidFill>
                    <a:prstDash val="solid"/>
                  </a:ln>
                </c:spPr>
                <c:marker>
                  <c:symbol val="none"/>
                </c:marker>
                <c:xVal>
                  <c:numRef>
                    <c:extLst xmlns:c15="http://schemas.microsoft.com/office/drawing/2012/chart">
                      <c:ext xmlns:c15="http://schemas.microsoft.com/office/drawing/2012/chart" uri="{02D57815-91ED-43cb-92C2-25804820EDAC}">
                        <c15:formulaRef>
                          <c15:sqref>'Data 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F-BDFD-475A-A44E-040D609159BA}"/>
                  </c:ext>
                </c:extLst>
              </c15:ser>
            </c15:filteredScatterSeries>
            <c15:filteredScatterSeries>
              <c15:ser>
                <c:idx val="48"/>
                <c:order val="48"/>
                <c:spPr>
                  <a:ln w="12700">
                    <a:solidFill>
                      <a:srgbClr val="993366"/>
                    </a:solidFill>
                    <a:prstDash val="solid"/>
                  </a:ln>
                </c:spPr>
                <c:marker>
                  <c:symbol val="none"/>
                </c:marker>
                <c:xVal>
                  <c:numRef>
                    <c:extLst xmlns:c15="http://schemas.microsoft.com/office/drawing/2012/chart">
                      <c:ext xmlns:c15="http://schemas.microsoft.com/office/drawing/2012/chart" uri="{02D57815-91ED-43cb-92C2-25804820EDAC}">
                        <c15:formulaRef>
                          <c15:sqref>'Data 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30-BDFD-475A-A44E-040D609159BA}"/>
                  </c:ext>
                </c:extLst>
              </c15:ser>
            </c15:filteredScatterSeries>
            <c15:filteredScatterSeries>
              <c15:ser>
                <c:idx val="49"/>
                <c:order val="49"/>
                <c:spPr>
                  <a:ln w="12700">
                    <a:solidFill>
                      <a:srgbClr val="FFFFCC"/>
                    </a:solidFill>
                    <a:prstDash val="solid"/>
                  </a:ln>
                </c:spPr>
                <c:marker>
                  <c:symbol val="none"/>
                </c:marker>
                <c:xVal>
                  <c:numRef>
                    <c:extLst xmlns:c15="http://schemas.microsoft.com/office/drawing/2012/chart">
                      <c:ext xmlns:c15="http://schemas.microsoft.com/office/drawing/2012/chart" uri="{02D57815-91ED-43cb-92C2-25804820EDAC}">
                        <c15:formulaRef>
                          <c15:sqref>'Data Sentrifugert'!$B$6:$F$6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31-BDFD-475A-A44E-040D609159BA}"/>
                  </c:ext>
                </c:extLst>
              </c15:ser>
            </c15:filteredScatterSeries>
          </c:ext>
        </c:extLst>
      </c:scatterChart>
      <c:valAx>
        <c:axId val="308150008"/>
        <c:scaling>
          <c:orientation val="minMax"/>
          <c:max val="72"/>
          <c:min val="0"/>
        </c:scaling>
        <c:delete val="0"/>
        <c:axPos val="b"/>
        <c:title>
          <c:tx>
            <c:rich>
              <a:bodyPr/>
              <a:lstStyle/>
              <a:p>
                <a:pPr>
                  <a:defRPr sz="1200" b="1" i="0" u="none" strike="noStrike" baseline="0">
                    <a:solidFill>
                      <a:srgbClr val="000000"/>
                    </a:solidFill>
                    <a:latin typeface="Arial"/>
                    <a:ea typeface="Arial"/>
                    <a:cs typeface="Arial"/>
                  </a:defRPr>
                </a:pPr>
                <a:r>
                  <a:rPr lang="nb-NO"/>
                  <a:t>Tid (timer)</a:t>
                </a:r>
              </a:p>
            </c:rich>
          </c:tx>
          <c:layout>
            <c:manualLayout>
              <c:xMode val="edge"/>
              <c:yMode val="edge"/>
              <c:x val="0.5023400936037441"/>
              <c:y val="0.94444590259550887"/>
            </c:manualLayout>
          </c:layout>
          <c:overlay val="0"/>
          <c:spPr>
            <a:noFill/>
            <a:ln w="25400">
              <a:noFill/>
            </a:ln>
          </c:spPr>
        </c:title>
        <c:numFmt formatCode="General" sourceLinked="1"/>
        <c:majorTickMark val="out"/>
        <c:minorTickMark val="none"/>
        <c:tickLblPos val="nextTo"/>
        <c:spPr>
          <a:ln w="381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b-NO"/>
          </a:p>
        </c:txPr>
        <c:crossAx val="249669360"/>
        <c:crosses val="autoZero"/>
        <c:crossBetween val="midCat"/>
      </c:valAx>
      <c:valAx>
        <c:axId val="249669360"/>
        <c:scaling>
          <c:orientation val="minMax"/>
          <c:max val="3.5"/>
          <c:min val="0"/>
        </c:scaling>
        <c:delete val="0"/>
        <c:axPos val="l"/>
        <c:title>
          <c:tx>
            <c:rich>
              <a:bodyPr/>
              <a:lstStyle/>
              <a:p>
                <a:pPr>
                  <a:defRPr sz="1200" b="1" i="0" u="none" strike="noStrike" baseline="0">
                    <a:solidFill>
                      <a:srgbClr val="000000"/>
                    </a:solidFill>
                    <a:latin typeface="Arial"/>
                    <a:ea typeface="Arial"/>
                    <a:cs typeface="Arial"/>
                  </a:defRPr>
                </a:pPr>
                <a:r>
                  <a:rPr lang="nb-NO"/>
                  <a:t>Måleverdi (mg/L)</a:t>
                </a:r>
              </a:p>
              <a:p>
                <a:pPr>
                  <a:defRPr sz="1200" b="1" i="0" u="none" strike="noStrike" baseline="0">
                    <a:solidFill>
                      <a:srgbClr val="000000"/>
                    </a:solidFill>
                    <a:latin typeface="Arial"/>
                    <a:ea typeface="Arial"/>
                    <a:cs typeface="Arial"/>
                  </a:defRPr>
                </a:pPr>
                <a:endParaRPr lang="nb-NO"/>
              </a:p>
            </c:rich>
          </c:tx>
          <c:layout>
            <c:manualLayout>
              <c:xMode val="edge"/>
              <c:yMode val="edge"/>
              <c:x val="1.6561971862189738E-2"/>
              <c:y val="0.40740794128422736"/>
            </c:manualLayout>
          </c:layout>
          <c:overlay val="0"/>
          <c:spPr>
            <a:noFill/>
            <a:ln w="25400">
              <a:noFill/>
            </a:ln>
          </c:spPr>
        </c:title>
        <c:numFmt formatCode="0.0" sourceLinked="0"/>
        <c:majorTickMark val="out"/>
        <c:minorTickMark val="none"/>
        <c:tickLblPos val="nextTo"/>
        <c:spPr>
          <a:ln w="381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b-NO"/>
          </a:p>
        </c:txPr>
        <c:crossAx val="308150008"/>
        <c:crosses val="autoZero"/>
        <c:crossBetween val="midCat"/>
        <c:majorUnit val="0.5"/>
        <c:minorUnit val="0.5"/>
      </c:valAx>
      <c:spPr>
        <a:noFill/>
        <a:ln w="25400">
          <a:solidFill>
            <a:srgbClr val="FFFFFF"/>
          </a:solidFill>
          <a:prstDash val="solid"/>
        </a:ln>
      </c:spPr>
    </c:plotArea>
    <c:legend>
      <c:legendPos val="r"/>
      <c:layout>
        <c:manualLayout>
          <c:xMode val="edge"/>
          <c:yMode val="edge"/>
          <c:x val="0.86650891628064008"/>
          <c:y val="3.6017225535595235E-2"/>
          <c:w val="0.12089265643956541"/>
          <c:h val="0.8641361706216929"/>
        </c:manualLayout>
      </c:layout>
      <c:overlay val="0"/>
    </c:legend>
    <c:plotVisOnly val="1"/>
    <c:dispBlanksAs val="span"/>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nb-NO"/>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nb-NO"/>
              <a:t>D-Dimer: Sentrifugert</a:t>
            </a:r>
          </a:p>
          <a:p>
            <a:pPr>
              <a:defRPr/>
            </a:pPr>
            <a:endParaRPr lang="nb-NO"/>
          </a:p>
        </c:rich>
      </c:tx>
      <c:overlay val="0"/>
    </c:title>
    <c:autoTitleDeleted val="0"/>
    <c:plotArea>
      <c:layout>
        <c:manualLayout>
          <c:layoutTarget val="inner"/>
          <c:xMode val="edge"/>
          <c:yMode val="edge"/>
          <c:x val="0.12187509298331679"/>
          <c:y val="4.1269905242288629E-2"/>
          <c:w val="0.83750063896227944"/>
          <c:h val="0.85238227365803831"/>
        </c:manualLayout>
      </c:layout>
      <c:scatterChart>
        <c:scatterStyle val="lineMarker"/>
        <c:varyColors val="0"/>
        <c:ser>
          <c:idx val="0"/>
          <c:order val="0"/>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 Sentrifugert'!$B$34:$F$34</c:f>
              <c:numCache>
                <c:formatCode>0.00</c:formatCode>
                <c:ptCount val="5"/>
                <c:pt idx="0">
                  <c:v>100</c:v>
                </c:pt>
                <c:pt idx="1">
                  <c:v>104.4776119402985</c:v>
                </c:pt>
                <c:pt idx="2">
                  <c:v>104.4776119402985</c:v>
                </c:pt>
                <c:pt idx="3">
                  <c:v>101.49253731343283</c:v>
                </c:pt>
                <c:pt idx="4">
                  <c:v>107.46268656716418</c:v>
                </c:pt>
              </c:numCache>
            </c:numRef>
          </c:yVal>
          <c:smooth val="0"/>
          <c:extLst>
            <c:ext xmlns:c16="http://schemas.microsoft.com/office/drawing/2014/chart" uri="{C3380CC4-5D6E-409C-BE32-E72D297353CC}">
              <c16:uniqueId val="{00000000-FD97-4521-A98F-7E376AEDE9EC}"/>
            </c:ext>
          </c:extLst>
        </c:ser>
        <c:ser>
          <c:idx val="1"/>
          <c:order val="1"/>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 Sentrifugert'!$B$35:$F$35</c:f>
              <c:numCache>
                <c:formatCode>0.00</c:formatCode>
                <c:ptCount val="5"/>
                <c:pt idx="0">
                  <c:v>100</c:v>
                </c:pt>
                <c:pt idx="1">
                  <c:v>103.94736842105263</c:v>
                </c:pt>
                <c:pt idx="2">
                  <c:v>100</c:v>
                </c:pt>
                <c:pt idx="3">
                  <c:v>89.473684210526315</c:v>
                </c:pt>
                <c:pt idx="4">
                  <c:v>96.05263157894737</c:v>
                </c:pt>
              </c:numCache>
            </c:numRef>
          </c:yVal>
          <c:smooth val="0"/>
          <c:extLst>
            <c:ext xmlns:c16="http://schemas.microsoft.com/office/drawing/2014/chart" uri="{C3380CC4-5D6E-409C-BE32-E72D297353CC}">
              <c16:uniqueId val="{00000001-FD97-4521-A98F-7E376AEDE9EC}"/>
            </c:ext>
          </c:extLst>
        </c:ser>
        <c:ser>
          <c:idx val="2"/>
          <c:order val="2"/>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 Sentrifugert'!$B$36:$F$36</c:f>
              <c:numCache>
                <c:formatCode>0.00</c:formatCode>
                <c:ptCount val="5"/>
                <c:pt idx="0">
                  <c:v>100</c:v>
                </c:pt>
                <c:pt idx="1">
                  <c:v>100.62893081761007</c:v>
                </c:pt>
                <c:pt idx="2">
                  <c:v>102.20125786163521</c:v>
                </c:pt>
                <c:pt idx="3">
                  <c:v>101.25786163522012</c:v>
                </c:pt>
                <c:pt idx="4">
                  <c:v>101.25786163522012</c:v>
                </c:pt>
              </c:numCache>
            </c:numRef>
          </c:yVal>
          <c:smooth val="0"/>
          <c:extLst>
            <c:ext xmlns:c16="http://schemas.microsoft.com/office/drawing/2014/chart" uri="{C3380CC4-5D6E-409C-BE32-E72D297353CC}">
              <c16:uniqueId val="{00000002-FD97-4521-A98F-7E376AEDE9EC}"/>
            </c:ext>
          </c:extLst>
        </c:ser>
        <c:ser>
          <c:idx val="3"/>
          <c:order val="3"/>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 Sentrifugert'!$B$37:$F$37</c:f>
              <c:numCache>
                <c:formatCode>0.00</c:formatCode>
                <c:ptCount val="5"/>
                <c:pt idx="0">
                  <c:v>100</c:v>
                </c:pt>
                <c:pt idx="1">
                  <c:v>98.91304347826086</c:v>
                </c:pt>
                <c:pt idx="2">
                  <c:v>92.391304347826079</c:v>
                </c:pt>
                <c:pt idx="3">
                  <c:v>95.65217391304347</c:v>
                </c:pt>
                <c:pt idx="4">
                  <c:v>88.043478260869563</c:v>
                </c:pt>
              </c:numCache>
            </c:numRef>
          </c:yVal>
          <c:smooth val="0"/>
          <c:extLst>
            <c:ext xmlns:c16="http://schemas.microsoft.com/office/drawing/2014/chart" uri="{C3380CC4-5D6E-409C-BE32-E72D297353CC}">
              <c16:uniqueId val="{00000003-FD97-4521-A98F-7E376AEDE9EC}"/>
            </c:ext>
          </c:extLst>
        </c:ser>
        <c:ser>
          <c:idx val="4"/>
          <c:order val="4"/>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 Sentrifugert'!$B$38:$F$38</c:f>
              <c:numCache>
                <c:formatCode>0.00</c:formatCode>
                <c:ptCount val="5"/>
                <c:pt idx="0">
                  <c:v>100</c:v>
                </c:pt>
                <c:pt idx="1">
                  <c:v>98.81656804733727</c:v>
                </c:pt>
                <c:pt idx="2">
                  <c:v>103.55029585798816</c:v>
                </c:pt>
                <c:pt idx="3">
                  <c:v>98.81656804733727</c:v>
                </c:pt>
                <c:pt idx="4">
                  <c:v>101.77514792899409</c:v>
                </c:pt>
              </c:numCache>
            </c:numRef>
          </c:yVal>
          <c:smooth val="0"/>
          <c:extLst>
            <c:ext xmlns:c16="http://schemas.microsoft.com/office/drawing/2014/chart" uri="{C3380CC4-5D6E-409C-BE32-E72D297353CC}">
              <c16:uniqueId val="{00000004-FD97-4521-A98F-7E376AEDE9EC}"/>
            </c:ext>
          </c:extLst>
        </c:ser>
        <c:ser>
          <c:idx val="5"/>
          <c:order val="5"/>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 Sentrifugert'!$B$39:$F$39</c:f>
              <c:numCache>
                <c:formatCode>0.00</c:formatCode>
                <c:ptCount val="5"/>
                <c:pt idx="0">
                  <c:v>100</c:v>
                </c:pt>
                <c:pt idx="1">
                  <c:v>100</c:v>
                </c:pt>
                <c:pt idx="2">
                  <c:v>100</c:v>
                </c:pt>
                <c:pt idx="3">
                  <c:v>100</c:v>
                </c:pt>
                <c:pt idx="4">
                  <c:v>0</c:v>
                </c:pt>
              </c:numCache>
            </c:numRef>
          </c:yVal>
          <c:smooth val="0"/>
          <c:extLst>
            <c:ext xmlns:c16="http://schemas.microsoft.com/office/drawing/2014/chart" uri="{C3380CC4-5D6E-409C-BE32-E72D297353CC}">
              <c16:uniqueId val="{00000005-FD97-4521-A98F-7E376AEDE9EC}"/>
            </c:ext>
          </c:extLst>
        </c:ser>
        <c:ser>
          <c:idx val="6"/>
          <c:order val="6"/>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 Sentrifugert'!$B$40:$F$40</c:f>
              <c:numCache>
                <c:formatCode>0.00</c:formatCode>
                <c:ptCount val="5"/>
                <c:pt idx="0">
                  <c:v>100</c:v>
                </c:pt>
                <c:pt idx="1">
                  <c:v>84.21052631578948</c:v>
                </c:pt>
                <c:pt idx="2">
                  <c:v>80.701754385964918</c:v>
                </c:pt>
                <c:pt idx="3">
                  <c:v>91.228070175438603</c:v>
                </c:pt>
                <c:pt idx="4">
                  <c:v>84.035087719298247</c:v>
                </c:pt>
              </c:numCache>
            </c:numRef>
          </c:yVal>
          <c:smooth val="0"/>
          <c:extLst>
            <c:ext xmlns:c16="http://schemas.microsoft.com/office/drawing/2014/chart" uri="{C3380CC4-5D6E-409C-BE32-E72D297353CC}">
              <c16:uniqueId val="{00000006-FD97-4521-A98F-7E376AEDE9EC}"/>
            </c:ext>
          </c:extLst>
        </c:ser>
        <c:ser>
          <c:idx val="7"/>
          <c:order val="7"/>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 Sentrifugert'!$B$41:$F$41</c:f>
              <c:numCache>
                <c:formatCode>0.00</c:formatCode>
                <c:ptCount val="5"/>
                <c:pt idx="0">
                  <c:v>100</c:v>
                </c:pt>
                <c:pt idx="1">
                  <c:v>96.428571428571431</c:v>
                </c:pt>
                <c:pt idx="2">
                  <c:v>96.428571428571431</c:v>
                </c:pt>
                <c:pt idx="3">
                  <c:v>96.428571428571431</c:v>
                </c:pt>
                <c:pt idx="4">
                  <c:v>96.428571428571431</c:v>
                </c:pt>
              </c:numCache>
            </c:numRef>
          </c:yVal>
          <c:smooth val="0"/>
          <c:extLst>
            <c:ext xmlns:c16="http://schemas.microsoft.com/office/drawing/2014/chart" uri="{C3380CC4-5D6E-409C-BE32-E72D297353CC}">
              <c16:uniqueId val="{00000007-FD97-4521-A98F-7E376AEDE9EC}"/>
            </c:ext>
          </c:extLst>
        </c:ser>
        <c:ser>
          <c:idx val="8"/>
          <c:order val="8"/>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 Sentrifugert'!$B$42:$F$42</c:f>
              <c:numCache>
                <c:formatCode>0.00</c:formatCode>
                <c:ptCount val="5"/>
                <c:pt idx="0">
                  <c:v>100</c:v>
                </c:pt>
                <c:pt idx="1">
                  <c:v>98.82352941176471</c:v>
                </c:pt>
                <c:pt idx="2">
                  <c:v>98.82352941176471</c:v>
                </c:pt>
                <c:pt idx="3">
                  <c:v>100</c:v>
                </c:pt>
                <c:pt idx="4">
                  <c:v>94.117647058823536</c:v>
                </c:pt>
              </c:numCache>
            </c:numRef>
          </c:yVal>
          <c:smooth val="0"/>
          <c:extLst>
            <c:ext xmlns:c16="http://schemas.microsoft.com/office/drawing/2014/chart" uri="{C3380CC4-5D6E-409C-BE32-E72D297353CC}">
              <c16:uniqueId val="{00000008-FD97-4521-A98F-7E376AEDE9EC}"/>
            </c:ext>
          </c:extLst>
        </c:ser>
        <c:ser>
          <c:idx val="9"/>
          <c:order val="9"/>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 Sentrifugert'!$B$43:$F$43</c:f>
              <c:numCache>
                <c:formatCode>0.00</c:formatCode>
                <c:ptCount val="5"/>
                <c:pt idx="0">
                  <c:v>100</c:v>
                </c:pt>
                <c:pt idx="1">
                  <c:v>100</c:v>
                </c:pt>
                <c:pt idx="2">
                  <c:v>100</c:v>
                </c:pt>
                <c:pt idx="3">
                  <c:v>100</c:v>
                </c:pt>
                <c:pt idx="4">
                  <c:v>100</c:v>
                </c:pt>
              </c:numCache>
            </c:numRef>
          </c:yVal>
          <c:smooth val="0"/>
          <c:extLst>
            <c:ext xmlns:c16="http://schemas.microsoft.com/office/drawing/2014/chart" uri="{C3380CC4-5D6E-409C-BE32-E72D297353CC}">
              <c16:uniqueId val="{00000009-FD97-4521-A98F-7E376AEDE9EC}"/>
            </c:ext>
          </c:extLst>
        </c:ser>
        <c:ser>
          <c:idx val="10"/>
          <c:order val="10"/>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 Sentrifugert'!$B$44:$F$44</c:f>
              <c:numCache>
                <c:formatCode>0.00</c:formatCode>
                <c:ptCount val="5"/>
                <c:pt idx="0">
                  <c:v>100</c:v>
                </c:pt>
                <c:pt idx="1">
                  <c:v>179.41176470588235</c:v>
                </c:pt>
                <c:pt idx="2">
                  <c:v>100</c:v>
                </c:pt>
                <c:pt idx="3">
                  <c:v>89.705882352941174</c:v>
                </c:pt>
                <c:pt idx="4">
                  <c:v>101.47058823529412</c:v>
                </c:pt>
              </c:numCache>
            </c:numRef>
          </c:yVal>
          <c:smooth val="0"/>
          <c:extLst>
            <c:ext xmlns:c16="http://schemas.microsoft.com/office/drawing/2014/chart" uri="{C3380CC4-5D6E-409C-BE32-E72D297353CC}">
              <c16:uniqueId val="{0000000A-FD97-4521-A98F-7E376AEDE9EC}"/>
            </c:ext>
          </c:extLst>
        </c:ser>
        <c:ser>
          <c:idx val="11"/>
          <c:order val="11"/>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 Sentrifugert'!$B$45:$F$45</c:f>
              <c:numCache>
                <c:formatCode>0.00</c:formatCode>
                <c:ptCount val="5"/>
                <c:pt idx="0">
                  <c:v>100</c:v>
                </c:pt>
                <c:pt idx="1">
                  <c:v>0</c:v>
                </c:pt>
                <c:pt idx="2">
                  <c:v>90.000000000000014</c:v>
                </c:pt>
                <c:pt idx="3">
                  <c:v>106.66666666666667</c:v>
                </c:pt>
                <c:pt idx="4">
                  <c:v>96.666666666666671</c:v>
                </c:pt>
              </c:numCache>
            </c:numRef>
          </c:yVal>
          <c:smooth val="0"/>
          <c:extLst>
            <c:ext xmlns:c16="http://schemas.microsoft.com/office/drawing/2014/chart" uri="{C3380CC4-5D6E-409C-BE32-E72D297353CC}">
              <c16:uniqueId val="{0000000B-FD97-4521-A98F-7E376AEDE9EC}"/>
            </c:ext>
          </c:extLst>
        </c:ser>
        <c:ser>
          <c:idx val="12"/>
          <c:order val="12"/>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 Sentrifugert'!$B$46:$F$46</c:f>
              <c:numCache>
                <c:formatCode>0.00</c:formatCode>
                <c:ptCount val="5"/>
                <c:pt idx="0">
                  <c:v>100</c:v>
                </c:pt>
                <c:pt idx="1">
                  <c:v>106.45161290322582</c:v>
                </c:pt>
                <c:pt idx="2">
                  <c:v>100</c:v>
                </c:pt>
                <c:pt idx="3">
                  <c:v>132.25806451612902</c:v>
                </c:pt>
                <c:pt idx="4">
                  <c:v>109.67741935483872</c:v>
                </c:pt>
              </c:numCache>
            </c:numRef>
          </c:yVal>
          <c:smooth val="0"/>
          <c:extLst>
            <c:ext xmlns:c16="http://schemas.microsoft.com/office/drawing/2014/chart" uri="{C3380CC4-5D6E-409C-BE32-E72D297353CC}">
              <c16:uniqueId val="{0000000C-FD97-4521-A98F-7E376AEDE9EC}"/>
            </c:ext>
          </c:extLst>
        </c:ser>
        <c:ser>
          <c:idx val="13"/>
          <c:order val="13"/>
          <c:spPr>
            <a:ln w="28575">
              <a:noFill/>
            </a:ln>
          </c:spPr>
          <c:marker>
            <c:symbol val="circle"/>
            <c:size val="5"/>
            <c:spPr>
              <a:noFill/>
              <a:ln>
                <a:solidFill>
                  <a:srgbClr val="000080"/>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 Sentrifugert'!$B$47:$F$47</c:f>
              <c:numCache>
                <c:formatCode>0.00</c:formatCode>
                <c:ptCount val="5"/>
                <c:pt idx="0">
                  <c:v>100</c:v>
                </c:pt>
                <c:pt idx="1">
                  <c:v>87.878787878787861</c:v>
                </c:pt>
                <c:pt idx="2">
                  <c:v>93.939393939393938</c:v>
                </c:pt>
                <c:pt idx="3">
                  <c:v>81.818181818181827</c:v>
                </c:pt>
                <c:pt idx="4">
                  <c:v>121.21212121212122</c:v>
                </c:pt>
              </c:numCache>
            </c:numRef>
          </c:yVal>
          <c:smooth val="0"/>
          <c:extLst>
            <c:ext xmlns:c16="http://schemas.microsoft.com/office/drawing/2014/chart" uri="{C3380CC4-5D6E-409C-BE32-E72D297353CC}">
              <c16:uniqueId val="{0000000D-FD97-4521-A98F-7E376AEDE9EC}"/>
            </c:ext>
          </c:extLst>
        </c:ser>
        <c:ser>
          <c:idx val="14"/>
          <c:order val="14"/>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 Sentrifugert'!$B$48:$F$48</c:f>
              <c:numCache>
                <c:formatCode>0.00</c:formatCode>
                <c:ptCount val="5"/>
                <c:pt idx="0">
                  <c:v>100</c:v>
                </c:pt>
                <c:pt idx="1">
                  <c:v>0</c:v>
                </c:pt>
                <c:pt idx="2">
                  <c:v>104.06504065040652</c:v>
                </c:pt>
                <c:pt idx="3">
                  <c:v>107.31707317073172</c:v>
                </c:pt>
                <c:pt idx="4">
                  <c:v>102.4390243902439</c:v>
                </c:pt>
              </c:numCache>
            </c:numRef>
          </c:yVal>
          <c:smooth val="0"/>
          <c:extLst>
            <c:ext xmlns:c16="http://schemas.microsoft.com/office/drawing/2014/chart" uri="{C3380CC4-5D6E-409C-BE32-E72D297353CC}">
              <c16:uniqueId val="{0000000E-FD97-4521-A98F-7E376AEDE9EC}"/>
            </c:ext>
          </c:extLst>
        </c:ser>
        <c:ser>
          <c:idx val="15"/>
          <c:order val="15"/>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 Sentrifugert'!$B$49:$F$49</c:f>
              <c:numCache>
                <c:formatCode>0.00</c:formatCode>
                <c:ptCount val="5"/>
                <c:pt idx="0">
                  <c:v>100</c:v>
                </c:pt>
                <c:pt idx="1">
                  <c:v>0</c:v>
                </c:pt>
                <c:pt idx="2">
                  <c:v>110.20408163265307</c:v>
                </c:pt>
                <c:pt idx="3">
                  <c:v>110.20408163265307</c:v>
                </c:pt>
                <c:pt idx="4">
                  <c:v>106.12244897959184</c:v>
                </c:pt>
              </c:numCache>
            </c:numRef>
          </c:yVal>
          <c:smooth val="0"/>
          <c:extLst>
            <c:ext xmlns:c16="http://schemas.microsoft.com/office/drawing/2014/chart" uri="{C3380CC4-5D6E-409C-BE32-E72D297353CC}">
              <c16:uniqueId val="{0000000F-FD97-4521-A98F-7E376AEDE9EC}"/>
            </c:ext>
          </c:extLst>
        </c:ser>
        <c:ser>
          <c:idx val="16"/>
          <c:order val="16"/>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 Sentrifugert'!$B$50:$F$50</c:f>
              <c:numCache>
                <c:formatCode>0.00</c:formatCode>
                <c:ptCount val="5"/>
                <c:pt idx="0">
                  <c:v>100</c:v>
                </c:pt>
                <c:pt idx="1">
                  <c:v>101.63934426229508</c:v>
                </c:pt>
                <c:pt idx="2">
                  <c:v>100</c:v>
                </c:pt>
                <c:pt idx="3">
                  <c:v>98.360655737704917</c:v>
                </c:pt>
                <c:pt idx="4">
                  <c:v>96.721311475409834</c:v>
                </c:pt>
              </c:numCache>
            </c:numRef>
          </c:yVal>
          <c:smooth val="0"/>
          <c:extLst>
            <c:ext xmlns:c16="http://schemas.microsoft.com/office/drawing/2014/chart" uri="{C3380CC4-5D6E-409C-BE32-E72D297353CC}">
              <c16:uniqueId val="{00000010-FD97-4521-A98F-7E376AEDE9EC}"/>
            </c:ext>
          </c:extLst>
        </c:ser>
        <c:ser>
          <c:idx val="17"/>
          <c:order val="17"/>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 Sentrifugert'!$B$51:$F$51</c:f>
              <c:numCache>
                <c:formatCode>0.00</c:formatCode>
                <c:ptCount val="5"/>
                <c:pt idx="0">
                  <c:v>100</c:v>
                </c:pt>
                <c:pt idx="1">
                  <c:v>100</c:v>
                </c:pt>
                <c:pt idx="2">
                  <c:v>103.7037037037037</c:v>
                </c:pt>
                <c:pt idx="3">
                  <c:v>100</c:v>
                </c:pt>
                <c:pt idx="4">
                  <c:v>100</c:v>
                </c:pt>
              </c:numCache>
            </c:numRef>
          </c:yVal>
          <c:smooth val="0"/>
          <c:extLst>
            <c:ext xmlns:c16="http://schemas.microsoft.com/office/drawing/2014/chart" uri="{C3380CC4-5D6E-409C-BE32-E72D297353CC}">
              <c16:uniqueId val="{00000011-FD97-4521-A98F-7E376AEDE9EC}"/>
            </c:ext>
          </c:extLst>
        </c:ser>
        <c:ser>
          <c:idx val="18"/>
          <c:order val="18"/>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 Sentrifugert'!$B$52:$F$52</c:f>
              <c:numCache>
                <c:formatCode>0.00</c:formatCode>
                <c:ptCount val="5"/>
                <c:pt idx="0">
                  <c:v>100</c:v>
                </c:pt>
                <c:pt idx="1">
                  <c:v>86.956521739130437</c:v>
                </c:pt>
                <c:pt idx="2">
                  <c:v>89.130434782608688</c:v>
                </c:pt>
                <c:pt idx="3">
                  <c:v>73.913043478260875</c:v>
                </c:pt>
                <c:pt idx="4">
                  <c:v>93.478260869565204</c:v>
                </c:pt>
              </c:numCache>
            </c:numRef>
          </c:yVal>
          <c:smooth val="0"/>
          <c:extLst>
            <c:ext xmlns:c16="http://schemas.microsoft.com/office/drawing/2014/chart" uri="{C3380CC4-5D6E-409C-BE32-E72D297353CC}">
              <c16:uniqueId val="{00000012-FD97-4521-A98F-7E376AEDE9EC}"/>
            </c:ext>
          </c:extLst>
        </c:ser>
        <c:ser>
          <c:idx val="19"/>
          <c:order val="19"/>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 Sentrifugert'!$B$53:$F$53</c:f>
              <c:numCache>
                <c:formatCode>0.00</c:formatCode>
                <c:ptCount val="5"/>
                <c:pt idx="0">
                  <c:v>100</c:v>
                </c:pt>
                <c:pt idx="1">
                  <c:v>86.956521739130437</c:v>
                </c:pt>
                <c:pt idx="2">
                  <c:v>84.782608695652172</c:v>
                </c:pt>
                <c:pt idx="3">
                  <c:v>89.130434782608688</c:v>
                </c:pt>
                <c:pt idx="4">
                  <c:v>95.65217391304347</c:v>
                </c:pt>
              </c:numCache>
            </c:numRef>
          </c:yVal>
          <c:smooth val="0"/>
          <c:extLst>
            <c:ext xmlns:c16="http://schemas.microsoft.com/office/drawing/2014/chart" uri="{C3380CC4-5D6E-409C-BE32-E72D297353CC}">
              <c16:uniqueId val="{00000013-FD97-4521-A98F-7E376AEDE9EC}"/>
            </c:ext>
          </c:extLst>
        </c:ser>
        <c:ser>
          <c:idx val="20"/>
          <c:order val="20"/>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4-FD97-4521-A98F-7E376AEDE9EC}"/>
            </c:ext>
          </c:extLst>
        </c:ser>
        <c:ser>
          <c:idx val="21"/>
          <c:order val="21"/>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5-FD97-4521-A98F-7E376AEDE9EC}"/>
            </c:ext>
          </c:extLst>
        </c:ser>
        <c:ser>
          <c:idx val="22"/>
          <c:order val="22"/>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6-FD97-4521-A98F-7E376AEDE9EC}"/>
            </c:ext>
          </c:extLst>
        </c:ser>
        <c:ser>
          <c:idx val="23"/>
          <c:order val="23"/>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7-FD97-4521-A98F-7E376AEDE9EC}"/>
            </c:ext>
          </c:extLst>
        </c:ser>
        <c:ser>
          <c:idx val="24"/>
          <c:order val="24"/>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8-FD97-4521-A98F-7E376AEDE9EC}"/>
            </c:ext>
          </c:extLst>
        </c:ser>
        <c:ser>
          <c:idx val="25"/>
          <c:order val="25"/>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9-FD97-4521-A98F-7E376AEDE9EC}"/>
            </c:ext>
          </c:extLst>
        </c:ser>
        <c:ser>
          <c:idx val="26"/>
          <c:order val="26"/>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A-FD97-4521-A98F-7E376AEDE9EC}"/>
            </c:ext>
          </c:extLst>
        </c:ser>
        <c:ser>
          <c:idx val="27"/>
          <c:order val="27"/>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B-FD97-4521-A98F-7E376AEDE9EC}"/>
            </c:ext>
          </c:extLst>
        </c:ser>
        <c:ser>
          <c:idx val="28"/>
          <c:order val="28"/>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C-FD97-4521-A98F-7E376AEDE9EC}"/>
            </c:ext>
          </c:extLst>
        </c:ser>
        <c:ser>
          <c:idx val="29"/>
          <c:order val="29"/>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D-FD97-4521-A98F-7E376AEDE9EC}"/>
            </c:ext>
          </c:extLst>
        </c:ser>
        <c:ser>
          <c:idx val="30"/>
          <c:order val="30"/>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E-FD97-4521-A98F-7E376AEDE9EC}"/>
            </c:ext>
          </c:extLst>
        </c:ser>
        <c:ser>
          <c:idx val="31"/>
          <c:order val="31"/>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F-FD97-4521-A98F-7E376AEDE9EC}"/>
            </c:ext>
          </c:extLst>
        </c:ser>
        <c:ser>
          <c:idx val="32"/>
          <c:order val="32"/>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0-FD97-4521-A98F-7E376AEDE9EC}"/>
            </c:ext>
          </c:extLst>
        </c:ser>
        <c:ser>
          <c:idx val="33"/>
          <c:order val="33"/>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1-FD97-4521-A98F-7E376AEDE9EC}"/>
            </c:ext>
          </c:extLst>
        </c:ser>
        <c:ser>
          <c:idx val="34"/>
          <c:order val="34"/>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2-FD97-4521-A98F-7E376AEDE9EC}"/>
            </c:ext>
          </c:extLst>
        </c:ser>
        <c:ser>
          <c:idx val="35"/>
          <c:order val="35"/>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3-FD97-4521-A98F-7E376AEDE9EC}"/>
            </c:ext>
          </c:extLst>
        </c:ser>
        <c:ser>
          <c:idx val="36"/>
          <c:order val="36"/>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4-FD97-4521-A98F-7E376AEDE9EC}"/>
            </c:ext>
          </c:extLst>
        </c:ser>
        <c:ser>
          <c:idx val="37"/>
          <c:order val="37"/>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5-FD97-4521-A98F-7E376AEDE9EC}"/>
            </c:ext>
          </c:extLst>
        </c:ser>
        <c:ser>
          <c:idx val="38"/>
          <c:order val="38"/>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6-FD97-4521-A98F-7E376AEDE9EC}"/>
            </c:ext>
          </c:extLst>
        </c:ser>
        <c:ser>
          <c:idx val="39"/>
          <c:order val="39"/>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7-FD97-4521-A98F-7E376AEDE9EC}"/>
            </c:ext>
          </c:extLst>
        </c:ser>
        <c:ser>
          <c:idx val="40"/>
          <c:order val="40"/>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8-FD97-4521-A98F-7E376AEDE9EC}"/>
            </c:ext>
          </c:extLst>
        </c:ser>
        <c:ser>
          <c:idx val="41"/>
          <c:order val="41"/>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9-FD97-4521-A98F-7E376AEDE9EC}"/>
            </c:ext>
          </c:extLst>
        </c:ser>
        <c:ser>
          <c:idx val="42"/>
          <c:order val="42"/>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A-FD97-4521-A98F-7E376AEDE9EC}"/>
            </c:ext>
          </c:extLst>
        </c:ser>
        <c:ser>
          <c:idx val="43"/>
          <c:order val="43"/>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B-FD97-4521-A98F-7E376AEDE9EC}"/>
            </c:ext>
          </c:extLst>
        </c:ser>
        <c:ser>
          <c:idx val="44"/>
          <c:order val="44"/>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C-FD97-4521-A98F-7E376AEDE9EC}"/>
            </c:ext>
          </c:extLst>
        </c:ser>
        <c:ser>
          <c:idx val="45"/>
          <c:order val="45"/>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D-FD97-4521-A98F-7E376AEDE9EC}"/>
            </c:ext>
          </c:extLst>
        </c:ser>
        <c:ser>
          <c:idx val="46"/>
          <c:order val="46"/>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E-FD97-4521-A98F-7E376AEDE9EC}"/>
            </c:ext>
          </c:extLst>
        </c:ser>
        <c:ser>
          <c:idx val="47"/>
          <c:order val="47"/>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F-FD97-4521-A98F-7E376AEDE9EC}"/>
            </c:ext>
          </c:extLst>
        </c:ser>
        <c:ser>
          <c:idx val="48"/>
          <c:order val="48"/>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30-FD97-4521-A98F-7E376AEDE9EC}"/>
            </c:ext>
          </c:extLst>
        </c:ser>
        <c:ser>
          <c:idx val="49"/>
          <c:order val="49"/>
          <c:spPr>
            <a:ln w="28575">
              <a:noFill/>
            </a:ln>
          </c:spPr>
          <c:marker>
            <c:symbol val="circle"/>
            <c:size val="5"/>
            <c:spPr>
              <a:noFill/>
              <a:ln>
                <a:solidFill>
                  <a:srgbClr val="0000FF"/>
                </a:solidFill>
                <a:prstDash val="solid"/>
              </a:ln>
            </c:spPr>
          </c:marker>
          <c:xVal>
            <c:numRef>
              <c:f>'Data Sentrifugert'!$B$6:$F$6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31-FD97-4521-A98F-7E376AEDE9EC}"/>
            </c:ext>
          </c:extLst>
        </c:ser>
        <c:ser>
          <c:idx val="50"/>
          <c:order val="50"/>
          <c:spPr>
            <a:ln w="28575">
              <a:noFill/>
            </a:ln>
          </c:spPr>
          <c:marker>
            <c:symbol val="circle"/>
            <c:size val="7"/>
            <c:spPr>
              <a:solidFill>
                <a:srgbClr val="FF0000"/>
              </a:solidFill>
              <a:ln>
                <a:solidFill>
                  <a:srgbClr val="FF0000"/>
                </a:solidFill>
                <a:prstDash val="solid"/>
              </a:ln>
            </c:spPr>
          </c:marker>
          <c:errBars>
            <c:errDir val="y"/>
            <c:errBarType val="both"/>
            <c:errValType val="cust"/>
            <c:noEndCap val="0"/>
            <c:plus>
              <c:numRef>
                <c:f>'Data Sentrifugert'!$B$59:$F$59</c:f>
                <c:numCache>
                  <c:formatCode>General</c:formatCode>
                  <c:ptCount val="5"/>
                  <c:pt idx="0">
                    <c:v>0</c:v>
                  </c:pt>
                  <c:pt idx="1">
                    <c:v>8.8981903029563636</c:v>
                  </c:pt>
                  <c:pt idx="2">
                    <c:v>2.8033341800536644</c:v>
                  </c:pt>
                  <c:pt idx="3">
                    <c:v>4.5571250474340399</c:v>
                  </c:pt>
                  <c:pt idx="4">
                    <c:v>3.2357625721301262</c:v>
                  </c:pt>
                </c:numCache>
              </c:numRef>
            </c:plus>
            <c:minus>
              <c:numRef>
                <c:f>'Data Sentrifugert'!$B$59:$F$59</c:f>
                <c:numCache>
                  <c:formatCode>General</c:formatCode>
                  <c:ptCount val="5"/>
                  <c:pt idx="0">
                    <c:v>0</c:v>
                  </c:pt>
                  <c:pt idx="1">
                    <c:v>8.8981903029563636</c:v>
                  </c:pt>
                  <c:pt idx="2">
                    <c:v>2.8033341800536644</c:v>
                  </c:pt>
                  <c:pt idx="3">
                    <c:v>4.5571250474340399</c:v>
                  </c:pt>
                  <c:pt idx="4">
                    <c:v>3.2357625721301262</c:v>
                  </c:pt>
                </c:numCache>
              </c:numRef>
            </c:minus>
            <c:spPr>
              <a:ln w="25400">
                <a:solidFill>
                  <a:srgbClr val="FF0000"/>
                </a:solidFill>
                <a:prstDash val="solid"/>
              </a:ln>
            </c:spPr>
          </c:errBars>
          <c:xVal>
            <c:numRef>
              <c:f>'Data Sentrifugert'!$B$6:$F$6</c:f>
              <c:numCache>
                <c:formatCode>General</c:formatCode>
                <c:ptCount val="5"/>
                <c:pt idx="0">
                  <c:v>0</c:v>
                </c:pt>
                <c:pt idx="1">
                  <c:v>12</c:v>
                </c:pt>
                <c:pt idx="2">
                  <c:v>24</c:v>
                </c:pt>
                <c:pt idx="3">
                  <c:v>48</c:v>
                </c:pt>
                <c:pt idx="4">
                  <c:v>72</c:v>
                </c:pt>
              </c:numCache>
            </c:numRef>
          </c:xVal>
          <c:yVal>
            <c:numRef>
              <c:f>'Data Sentrifugert'!$B$54:$F$54</c:f>
              <c:numCache>
                <c:formatCode>0.00</c:formatCode>
                <c:ptCount val="5"/>
                <c:pt idx="0">
                  <c:v>100</c:v>
                </c:pt>
                <c:pt idx="1">
                  <c:v>102.09062959347864</c:v>
                </c:pt>
                <c:pt idx="2">
                  <c:v>97.719979431923349</c:v>
                </c:pt>
                <c:pt idx="3">
                  <c:v>98.186177543972406</c:v>
                </c:pt>
                <c:pt idx="4">
                  <c:v>99.611217224982298</c:v>
                </c:pt>
              </c:numCache>
            </c:numRef>
          </c:yVal>
          <c:smooth val="0"/>
          <c:extLst>
            <c:ext xmlns:c16="http://schemas.microsoft.com/office/drawing/2014/chart" uri="{C3380CC4-5D6E-409C-BE32-E72D297353CC}">
              <c16:uniqueId val="{00000032-FD97-4521-A98F-7E376AEDE9EC}"/>
            </c:ext>
          </c:extLst>
        </c:ser>
        <c:ser>
          <c:idx val="51"/>
          <c:order val="51"/>
          <c:spPr>
            <a:ln w="25400">
              <a:pattFill prst="pct75">
                <a:fgClr>
                  <a:srgbClr val="FF0000"/>
                </a:fgClr>
                <a:bgClr>
                  <a:srgbClr val="FFFFFF"/>
                </a:bgClr>
              </a:pattFill>
              <a:prstDash val="solid"/>
            </a:ln>
          </c:spPr>
          <c:marker>
            <c:symbol val="none"/>
          </c:marker>
          <c:xVal>
            <c:numRef>
              <c:f>'Data Sentrifugert'!$B$6:$F$6</c:f>
              <c:numCache>
                <c:formatCode>General</c:formatCode>
                <c:ptCount val="5"/>
                <c:pt idx="0">
                  <c:v>0</c:v>
                </c:pt>
                <c:pt idx="1">
                  <c:v>12</c:v>
                </c:pt>
                <c:pt idx="2">
                  <c:v>24</c:v>
                </c:pt>
                <c:pt idx="3">
                  <c:v>48</c:v>
                </c:pt>
                <c:pt idx="4">
                  <c:v>72</c:v>
                </c:pt>
              </c:numCache>
            </c:numRef>
          </c:xVal>
          <c:yVal>
            <c:numRef>
              <c:f>'Data Sentrifugert'!$B$62:$F$62</c:f>
              <c:numCache>
                <c:formatCode>0.00</c:formatCode>
                <c:ptCount val="5"/>
                <c:pt idx="0">
                  <c:v>91.2</c:v>
                </c:pt>
                <c:pt idx="1">
                  <c:v>91.2</c:v>
                </c:pt>
                <c:pt idx="2">
                  <c:v>91.2</c:v>
                </c:pt>
                <c:pt idx="3">
                  <c:v>91.2</c:v>
                </c:pt>
                <c:pt idx="4">
                  <c:v>91.2</c:v>
                </c:pt>
              </c:numCache>
            </c:numRef>
          </c:yVal>
          <c:smooth val="0"/>
          <c:extLst>
            <c:ext xmlns:c16="http://schemas.microsoft.com/office/drawing/2014/chart" uri="{C3380CC4-5D6E-409C-BE32-E72D297353CC}">
              <c16:uniqueId val="{00000033-FD97-4521-A98F-7E376AEDE9EC}"/>
            </c:ext>
          </c:extLst>
        </c:ser>
        <c:ser>
          <c:idx val="52"/>
          <c:order val="52"/>
          <c:spPr>
            <a:ln w="25400">
              <a:pattFill prst="pct75">
                <a:fgClr>
                  <a:srgbClr val="FF0000"/>
                </a:fgClr>
                <a:bgClr>
                  <a:srgbClr val="FFFFFF"/>
                </a:bgClr>
              </a:pattFill>
              <a:prstDash val="solid"/>
            </a:ln>
          </c:spPr>
          <c:marker>
            <c:symbol val="none"/>
          </c:marker>
          <c:xVal>
            <c:numRef>
              <c:f>'Data Sentrifugert'!$B$6:$F$6</c:f>
              <c:numCache>
                <c:formatCode>General</c:formatCode>
                <c:ptCount val="5"/>
                <c:pt idx="0">
                  <c:v>0</c:v>
                </c:pt>
                <c:pt idx="1">
                  <c:v>12</c:v>
                </c:pt>
                <c:pt idx="2">
                  <c:v>24</c:v>
                </c:pt>
                <c:pt idx="3">
                  <c:v>48</c:v>
                </c:pt>
                <c:pt idx="4">
                  <c:v>72</c:v>
                </c:pt>
              </c:numCache>
            </c:numRef>
          </c:xVal>
          <c:yVal>
            <c:numRef>
              <c:f>'Data Sentrifugert'!$B$63:$F$63</c:f>
              <c:numCache>
                <c:formatCode>0.00</c:formatCode>
                <c:ptCount val="5"/>
                <c:pt idx="0">
                  <c:v>108.8</c:v>
                </c:pt>
                <c:pt idx="1">
                  <c:v>108.8</c:v>
                </c:pt>
                <c:pt idx="2">
                  <c:v>108.8</c:v>
                </c:pt>
                <c:pt idx="3">
                  <c:v>108.8</c:v>
                </c:pt>
                <c:pt idx="4">
                  <c:v>108.8</c:v>
                </c:pt>
              </c:numCache>
            </c:numRef>
          </c:yVal>
          <c:smooth val="0"/>
          <c:extLst>
            <c:ext xmlns:c16="http://schemas.microsoft.com/office/drawing/2014/chart" uri="{C3380CC4-5D6E-409C-BE32-E72D297353CC}">
              <c16:uniqueId val="{00000034-FD97-4521-A98F-7E376AEDE9EC}"/>
            </c:ext>
          </c:extLst>
        </c:ser>
        <c:ser>
          <c:idx val="53"/>
          <c:order val="53"/>
          <c:spPr>
            <a:ln w="25400">
              <a:pattFill prst="pct75">
                <a:fgClr>
                  <a:srgbClr val="0000FF"/>
                </a:fgClr>
                <a:bgClr>
                  <a:srgbClr val="FFFFFF"/>
                </a:bgClr>
              </a:pattFill>
              <a:prstDash val="solid"/>
            </a:ln>
          </c:spPr>
          <c:marker>
            <c:symbol val="none"/>
          </c:marker>
          <c:xVal>
            <c:numRef>
              <c:f>'Data Sentrifugert'!$B$6:$F$6</c:f>
              <c:numCache>
                <c:formatCode>General</c:formatCode>
                <c:ptCount val="5"/>
                <c:pt idx="0">
                  <c:v>0</c:v>
                </c:pt>
                <c:pt idx="1">
                  <c:v>12</c:v>
                </c:pt>
                <c:pt idx="2">
                  <c:v>24</c:v>
                </c:pt>
                <c:pt idx="3">
                  <c:v>48</c:v>
                </c:pt>
                <c:pt idx="4">
                  <c:v>72</c:v>
                </c:pt>
              </c:numCache>
            </c:numRef>
          </c:xVal>
          <c:yVal>
            <c:numRef>
              <c:f>'Data Sentrifugert'!$B$64:$F$64</c:f>
              <c:numCache>
                <c:formatCode>0.00</c:formatCode>
                <c:ptCount val="5"/>
                <c:pt idx="0">
                  <c:v>71.900000000000006</c:v>
                </c:pt>
                <c:pt idx="1">
                  <c:v>71.900000000000006</c:v>
                </c:pt>
                <c:pt idx="2">
                  <c:v>71.900000000000006</c:v>
                </c:pt>
                <c:pt idx="3">
                  <c:v>71.900000000000006</c:v>
                </c:pt>
                <c:pt idx="4">
                  <c:v>71.900000000000006</c:v>
                </c:pt>
              </c:numCache>
            </c:numRef>
          </c:yVal>
          <c:smooth val="0"/>
          <c:extLst>
            <c:ext xmlns:c16="http://schemas.microsoft.com/office/drawing/2014/chart" uri="{C3380CC4-5D6E-409C-BE32-E72D297353CC}">
              <c16:uniqueId val="{00000035-FD97-4521-A98F-7E376AEDE9EC}"/>
            </c:ext>
          </c:extLst>
        </c:ser>
        <c:ser>
          <c:idx val="54"/>
          <c:order val="54"/>
          <c:spPr>
            <a:ln w="25400">
              <a:pattFill prst="pct75">
                <a:fgClr>
                  <a:srgbClr val="0000FF"/>
                </a:fgClr>
                <a:bgClr>
                  <a:srgbClr val="FFFFFF"/>
                </a:bgClr>
              </a:pattFill>
              <a:prstDash val="solid"/>
            </a:ln>
          </c:spPr>
          <c:marker>
            <c:symbol val="none"/>
          </c:marker>
          <c:xVal>
            <c:numRef>
              <c:f>'Data Sentrifugert'!$B$6:$F$6</c:f>
              <c:numCache>
                <c:formatCode>General</c:formatCode>
                <c:ptCount val="5"/>
                <c:pt idx="0">
                  <c:v>0</c:v>
                </c:pt>
                <c:pt idx="1">
                  <c:v>12</c:v>
                </c:pt>
                <c:pt idx="2">
                  <c:v>24</c:v>
                </c:pt>
                <c:pt idx="3">
                  <c:v>48</c:v>
                </c:pt>
                <c:pt idx="4">
                  <c:v>72</c:v>
                </c:pt>
              </c:numCache>
            </c:numRef>
          </c:xVal>
          <c:yVal>
            <c:numRef>
              <c:f>'Data Sentrifugert'!$B$65:$F$65</c:f>
              <c:numCache>
                <c:formatCode>0.00</c:formatCode>
                <c:ptCount val="5"/>
                <c:pt idx="0">
                  <c:v>128.1</c:v>
                </c:pt>
                <c:pt idx="1">
                  <c:v>128.1</c:v>
                </c:pt>
                <c:pt idx="2">
                  <c:v>128.1</c:v>
                </c:pt>
                <c:pt idx="3">
                  <c:v>128.1</c:v>
                </c:pt>
                <c:pt idx="4">
                  <c:v>128.1</c:v>
                </c:pt>
              </c:numCache>
            </c:numRef>
          </c:yVal>
          <c:smooth val="0"/>
          <c:extLst>
            <c:ext xmlns:c16="http://schemas.microsoft.com/office/drawing/2014/chart" uri="{C3380CC4-5D6E-409C-BE32-E72D297353CC}">
              <c16:uniqueId val="{00000036-FD97-4521-A98F-7E376AEDE9EC}"/>
            </c:ext>
          </c:extLst>
        </c:ser>
        <c:dLbls>
          <c:showLegendKey val="0"/>
          <c:showVal val="0"/>
          <c:showCatName val="0"/>
          <c:showSerName val="0"/>
          <c:showPercent val="0"/>
          <c:showBubbleSize val="0"/>
        </c:dLbls>
        <c:axId val="249665440"/>
        <c:axId val="249665832"/>
      </c:scatterChart>
      <c:valAx>
        <c:axId val="249665440"/>
        <c:scaling>
          <c:orientation val="minMax"/>
          <c:max val="72"/>
          <c:min val="0"/>
        </c:scaling>
        <c:delete val="0"/>
        <c:axPos val="b"/>
        <c:title>
          <c:tx>
            <c:rich>
              <a:bodyPr/>
              <a:lstStyle/>
              <a:p>
                <a:pPr>
                  <a:defRPr sz="1200" b="1" i="0" u="none" strike="noStrike" baseline="0">
                    <a:solidFill>
                      <a:srgbClr val="000000"/>
                    </a:solidFill>
                    <a:latin typeface="Arial"/>
                    <a:ea typeface="Arial"/>
                    <a:cs typeface="Arial"/>
                  </a:defRPr>
                </a:pPr>
                <a:r>
                  <a:rPr lang="nb-NO"/>
                  <a:t>Tid (timer)</a:t>
                </a:r>
              </a:p>
            </c:rich>
          </c:tx>
          <c:layout>
            <c:manualLayout>
              <c:xMode val="edge"/>
              <c:yMode val="edge"/>
              <c:x val="0.50312532808398946"/>
              <c:y val="0.94285864266966624"/>
            </c:manualLayout>
          </c:layout>
          <c:overlay val="0"/>
          <c:spPr>
            <a:noFill/>
            <a:ln w="25400">
              <a:noFill/>
            </a:ln>
          </c:spPr>
        </c:title>
        <c:numFmt formatCode="General" sourceLinked="1"/>
        <c:majorTickMark val="out"/>
        <c:minorTickMark val="none"/>
        <c:tickLblPos val="nextTo"/>
        <c:spPr>
          <a:ln w="381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b-NO"/>
          </a:p>
        </c:txPr>
        <c:crossAx val="249665832"/>
        <c:crosses val="autoZero"/>
        <c:crossBetween val="midCat"/>
      </c:valAx>
      <c:valAx>
        <c:axId val="249665832"/>
        <c:scaling>
          <c:orientation val="minMax"/>
          <c:min val="0"/>
        </c:scaling>
        <c:delete val="0"/>
        <c:axPos val="l"/>
        <c:title>
          <c:tx>
            <c:rich>
              <a:bodyPr/>
              <a:lstStyle/>
              <a:p>
                <a:pPr>
                  <a:defRPr sz="1200" b="1" i="0" u="none" strike="noStrike" baseline="0">
                    <a:solidFill>
                      <a:srgbClr val="000000"/>
                    </a:solidFill>
                    <a:latin typeface="Arial"/>
                    <a:ea typeface="Arial"/>
                    <a:cs typeface="Arial"/>
                  </a:defRPr>
                </a:pPr>
                <a:r>
                  <a:rPr lang="nb-NO"/>
                  <a:t>Prosent av utgangsverdi</a:t>
                </a:r>
              </a:p>
            </c:rich>
          </c:tx>
          <c:layout>
            <c:manualLayout>
              <c:xMode val="edge"/>
              <c:yMode val="edge"/>
              <c:x val="2.5000000000000001E-2"/>
              <c:y val="0.31428621422322206"/>
            </c:manualLayout>
          </c:layout>
          <c:overlay val="0"/>
          <c:spPr>
            <a:noFill/>
            <a:ln w="25400">
              <a:noFill/>
            </a:ln>
          </c:spPr>
        </c:title>
        <c:numFmt formatCode="0" sourceLinked="0"/>
        <c:majorTickMark val="out"/>
        <c:minorTickMark val="none"/>
        <c:tickLblPos val="nextTo"/>
        <c:spPr>
          <a:ln w="381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b-NO"/>
          </a:p>
        </c:txPr>
        <c:crossAx val="249665440"/>
        <c:crosses val="autoZero"/>
        <c:crossBetween val="midCat"/>
      </c:valAx>
      <c:spPr>
        <a:no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nb-NO"/>
    </a:p>
  </c:txPr>
  <c:printSettings>
    <c:headerFooter alignWithMargins="0"/>
    <c:pageMargins b="1" l="0.75" r="0.7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nb-NO"/>
              <a:t>D-Dimer: Plasma på blod</a:t>
            </a:r>
          </a:p>
          <a:p>
            <a:pPr>
              <a:defRPr/>
            </a:pPr>
            <a:endParaRPr lang="nb-NO"/>
          </a:p>
        </c:rich>
      </c:tx>
      <c:overlay val="0"/>
    </c:title>
    <c:autoTitleDeleted val="0"/>
    <c:plotArea>
      <c:layout>
        <c:manualLayout>
          <c:layoutTarget val="inner"/>
          <c:xMode val="edge"/>
          <c:yMode val="edge"/>
          <c:x val="9.4348497629280201E-2"/>
          <c:y val="3.4021273656582404E-2"/>
          <c:w val="0.76639093415850279"/>
          <c:h val="0.85648277223604519"/>
        </c:manualLayout>
      </c:layout>
      <c:scatterChart>
        <c:scatterStyle val="lineMarker"/>
        <c:varyColors val="0"/>
        <c:ser>
          <c:idx val="0"/>
          <c:order val="0"/>
          <c:spPr>
            <a:ln w="19050">
              <a:solidFill>
                <a:srgbClr val="000080"/>
              </a:solidFill>
              <a:prstDash val="solid"/>
            </a:ln>
          </c:spPr>
          <c:marker>
            <c:symbol val="none"/>
          </c:marker>
          <c:xVal>
            <c:numRef>
              <c:f>'Data Plasma på blod'!$B$6:$F$6</c:f>
              <c:numCache>
                <c:formatCode>General</c:formatCode>
                <c:ptCount val="5"/>
                <c:pt idx="0">
                  <c:v>0</c:v>
                </c:pt>
                <c:pt idx="1">
                  <c:v>12</c:v>
                </c:pt>
                <c:pt idx="2">
                  <c:v>24</c:v>
                </c:pt>
                <c:pt idx="3">
                  <c:v>48</c:v>
                </c:pt>
                <c:pt idx="4">
                  <c:v>72</c:v>
                </c:pt>
              </c:numCache>
            </c:numRef>
          </c:xVal>
          <c:yVal>
            <c:numRef>
              <c:f>'Data Plasma på blod'!$B$8:$F$8</c:f>
              <c:numCache>
                <c:formatCode>0.00</c:formatCode>
                <c:ptCount val="5"/>
                <c:pt idx="0">
                  <c:v>0.67</c:v>
                </c:pt>
                <c:pt idx="1">
                  <c:v>0.7</c:v>
                </c:pt>
                <c:pt idx="2">
                  <c:v>0.67</c:v>
                </c:pt>
                <c:pt idx="3">
                  <c:v>0.67</c:v>
                </c:pt>
                <c:pt idx="4">
                  <c:v>0.61</c:v>
                </c:pt>
              </c:numCache>
            </c:numRef>
          </c:yVal>
          <c:smooth val="0"/>
          <c:extLst>
            <c:ext xmlns:c16="http://schemas.microsoft.com/office/drawing/2014/chart" uri="{C3380CC4-5D6E-409C-BE32-E72D297353CC}">
              <c16:uniqueId val="{00000000-2771-4E34-AB46-1374B532745E}"/>
            </c:ext>
          </c:extLst>
        </c:ser>
        <c:ser>
          <c:idx val="1"/>
          <c:order val="1"/>
          <c:spPr>
            <a:ln w="19050">
              <a:solidFill>
                <a:srgbClr val="FF00FF"/>
              </a:solidFill>
              <a:prstDash val="solid"/>
            </a:ln>
          </c:spPr>
          <c:marker>
            <c:symbol val="none"/>
          </c:marker>
          <c:xVal>
            <c:numRef>
              <c:f>'Data Plasma på blod'!$B$6:$F$6</c:f>
              <c:numCache>
                <c:formatCode>General</c:formatCode>
                <c:ptCount val="5"/>
                <c:pt idx="0">
                  <c:v>0</c:v>
                </c:pt>
                <c:pt idx="1">
                  <c:v>12</c:v>
                </c:pt>
                <c:pt idx="2">
                  <c:v>24</c:v>
                </c:pt>
                <c:pt idx="3">
                  <c:v>48</c:v>
                </c:pt>
                <c:pt idx="4">
                  <c:v>72</c:v>
                </c:pt>
              </c:numCache>
            </c:numRef>
          </c:xVal>
          <c:yVal>
            <c:numRef>
              <c:f>'Data Plasma på blod'!$B$9:$F$9</c:f>
              <c:numCache>
                <c:formatCode>0.00</c:formatCode>
                <c:ptCount val="5"/>
                <c:pt idx="0">
                  <c:v>0.76</c:v>
                </c:pt>
                <c:pt idx="1">
                  <c:v>0.75</c:v>
                </c:pt>
                <c:pt idx="2">
                  <c:v>0.79</c:v>
                </c:pt>
                <c:pt idx="3">
                  <c:v>0.78</c:v>
                </c:pt>
                <c:pt idx="4">
                  <c:v>0.79</c:v>
                </c:pt>
              </c:numCache>
            </c:numRef>
          </c:yVal>
          <c:smooth val="0"/>
          <c:extLst>
            <c:ext xmlns:c16="http://schemas.microsoft.com/office/drawing/2014/chart" uri="{C3380CC4-5D6E-409C-BE32-E72D297353CC}">
              <c16:uniqueId val="{00000001-2771-4E34-AB46-1374B532745E}"/>
            </c:ext>
          </c:extLst>
        </c:ser>
        <c:ser>
          <c:idx val="2"/>
          <c:order val="2"/>
          <c:spPr>
            <a:ln w="19050">
              <a:solidFill>
                <a:srgbClr val="FFFF00"/>
              </a:solidFill>
              <a:prstDash val="solid"/>
            </a:ln>
          </c:spPr>
          <c:marker>
            <c:symbol val="none"/>
          </c:marker>
          <c:xVal>
            <c:numRef>
              <c:f>'Data Plasma på blod'!$B$6:$F$6</c:f>
              <c:numCache>
                <c:formatCode>General</c:formatCode>
                <c:ptCount val="5"/>
                <c:pt idx="0">
                  <c:v>0</c:v>
                </c:pt>
                <c:pt idx="1">
                  <c:v>12</c:v>
                </c:pt>
                <c:pt idx="2">
                  <c:v>24</c:v>
                </c:pt>
                <c:pt idx="3">
                  <c:v>48</c:v>
                </c:pt>
                <c:pt idx="4">
                  <c:v>72</c:v>
                </c:pt>
              </c:numCache>
            </c:numRef>
          </c:xVal>
          <c:yVal>
            <c:numRef>
              <c:f>'Data Plasma på blod'!$B$10:$F$10</c:f>
              <c:numCache>
                <c:formatCode>0.00</c:formatCode>
                <c:ptCount val="5"/>
                <c:pt idx="0">
                  <c:v>3.18</c:v>
                </c:pt>
                <c:pt idx="1">
                  <c:v>3.36</c:v>
                </c:pt>
                <c:pt idx="2">
                  <c:v>3.24</c:v>
                </c:pt>
                <c:pt idx="3">
                  <c:v>3.27</c:v>
                </c:pt>
                <c:pt idx="4">
                  <c:v>3.2</c:v>
                </c:pt>
              </c:numCache>
            </c:numRef>
          </c:yVal>
          <c:smooth val="0"/>
          <c:extLst>
            <c:ext xmlns:c16="http://schemas.microsoft.com/office/drawing/2014/chart" uri="{C3380CC4-5D6E-409C-BE32-E72D297353CC}">
              <c16:uniqueId val="{00000002-2771-4E34-AB46-1374B532745E}"/>
            </c:ext>
          </c:extLst>
        </c:ser>
        <c:ser>
          <c:idx val="3"/>
          <c:order val="3"/>
          <c:spPr>
            <a:ln w="19050">
              <a:solidFill>
                <a:srgbClr val="00FFFF"/>
              </a:solidFill>
              <a:prstDash val="solid"/>
            </a:ln>
          </c:spPr>
          <c:marker>
            <c:symbol val="none"/>
          </c:marker>
          <c:xVal>
            <c:numRef>
              <c:f>'Data Plasma på blod'!$B$6:$F$6</c:f>
              <c:numCache>
                <c:formatCode>General</c:formatCode>
                <c:ptCount val="5"/>
                <c:pt idx="0">
                  <c:v>0</c:v>
                </c:pt>
                <c:pt idx="1">
                  <c:v>12</c:v>
                </c:pt>
                <c:pt idx="2">
                  <c:v>24</c:v>
                </c:pt>
                <c:pt idx="3">
                  <c:v>48</c:v>
                </c:pt>
                <c:pt idx="4">
                  <c:v>72</c:v>
                </c:pt>
              </c:numCache>
            </c:numRef>
          </c:xVal>
          <c:yVal>
            <c:numRef>
              <c:f>'Data Plasma på blod'!$B$11:$F$11</c:f>
              <c:numCache>
                <c:formatCode>0.00</c:formatCode>
                <c:ptCount val="5"/>
                <c:pt idx="0">
                  <c:v>0.92</c:v>
                </c:pt>
                <c:pt idx="1">
                  <c:v>0.85</c:v>
                </c:pt>
                <c:pt idx="2">
                  <c:v>0.82</c:v>
                </c:pt>
                <c:pt idx="3">
                  <c:v>0.87</c:v>
                </c:pt>
                <c:pt idx="4">
                  <c:v>0.85</c:v>
                </c:pt>
              </c:numCache>
            </c:numRef>
          </c:yVal>
          <c:smooth val="0"/>
          <c:extLst>
            <c:ext xmlns:c16="http://schemas.microsoft.com/office/drawing/2014/chart" uri="{C3380CC4-5D6E-409C-BE32-E72D297353CC}">
              <c16:uniqueId val="{00000003-2771-4E34-AB46-1374B532745E}"/>
            </c:ext>
          </c:extLst>
        </c:ser>
        <c:ser>
          <c:idx val="4"/>
          <c:order val="4"/>
          <c:spPr>
            <a:ln w="19050">
              <a:solidFill>
                <a:srgbClr val="800080"/>
              </a:solidFill>
              <a:prstDash val="solid"/>
            </a:ln>
          </c:spPr>
          <c:marker>
            <c:symbol val="none"/>
          </c:marker>
          <c:xVal>
            <c:numRef>
              <c:f>'Data Plasma på blod'!$B$6:$F$6</c:f>
              <c:numCache>
                <c:formatCode>General</c:formatCode>
                <c:ptCount val="5"/>
                <c:pt idx="0">
                  <c:v>0</c:v>
                </c:pt>
                <c:pt idx="1">
                  <c:v>12</c:v>
                </c:pt>
                <c:pt idx="2">
                  <c:v>24</c:v>
                </c:pt>
                <c:pt idx="3">
                  <c:v>48</c:v>
                </c:pt>
                <c:pt idx="4">
                  <c:v>72</c:v>
                </c:pt>
              </c:numCache>
            </c:numRef>
          </c:xVal>
          <c:yVal>
            <c:numRef>
              <c:f>'Data Plasma på blod'!$B$12:$F$12</c:f>
              <c:numCache>
                <c:formatCode>0.00</c:formatCode>
                <c:ptCount val="5"/>
                <c:pt idx="0">
                  <c:v>1.69</c:v>
                </c:pt>
                <c:pt idx="1">
                  <c:v>1.77</c:v>
                </c:pt>
                <c:pt idx="2">
                  <c:v>1.69</c:v>
                </c:pt>
                <c:pt idx="3">
                  <c:v>1.71</c:v>
                </c:pt>
                <c:pt idx="4">
                  <c:v>1.68</c:v>
                </c:pt>
              </c:numCache>
            </c:numRef>
          </c:yVal>
          <c:smooth val="0"/>
          <c:extLst>
            <c:ext xmlns:c16="http://schemas.microsoft.com/office/drawing/2014/chart" uri="{C3380CC4-5D6E-409C-BE32-E72D297353CC}">
              <c16:uniqueId val="{00000004-2771-4E34-AB46-1374B532745E}"/>
            </c:ext>
          </c:extLst>
        </c:ser>
        <c:ser>
          <c:idx val="5"/>
          <c:order val="5"/>
          <c:spPr>
            <a:ln w="19050">
              <a:solidFill>
                <a:srgbClr val="800000"/>
              </a:solidFill>
              <a:prstDash val="solid"/>
            </a:ln>
          </c:spPr>
          <c:marker>
            <c:symbol val="none"/>
          </c:marker>
          <c:xVal>
            <c:numRef>
              <c:f>'Data Plasma på blod'!$B$6:$F$6</c:f>
              <c:numCache>
                <c:formatCode>General</c:formatCode>
                <c:ptCount val="5"/>
                <c:pt idx="0">
                  <c:v>0</c:v>
                </c:pt>
                <c:pt idx="1">
                  <c:v>12</c:v>
                </c:pt>
                <c:pt idx="2">
                  <c:v>24</c:v>
                </c:pt>
                <c:pt idx="3">
                  <c:v>48</c:v>
                </c:pt>
                <c:pt idx="4">
                  <c:v>72</c:v>
                </c:pt>
              </c:numCache>
            </c:numRef>
          </c:xVal>
          <c:yVal>
            <c:numRef>
              <c:f>'Data Plasma på blod'!$B$13:$F$13</c:f>
              <c:numCache>
                <c:formatCode>0.00</c:formatCode>
                <c:ptCount val="5"/>
                <c:pt idx="0">
                  <c:v>0.27</c:v>
                </c:pt>
                <c:pt idx="1">
                  <c:v>0.27</c:v>
                </c:pt>
                <c:pt idx="2">
                  <c:v>0.27</c:v>
                </c:pt>
                <c:pt idx="3">
                  <c:v>0.27</c:v>
                </c:pt>
                <c:pt idx="4">
                  <c:v>0.27</c:v>
                </c:pt>
              </c:numCache>
            </c:numRef>
          </c:yVal>
          <c:smooth val="0"/>
          <c:extLst>
            <c:ext xmlns:c16="http://schemas.microsoft.com/office/drawing/2014/chart" uri="{C3380CC4-5D6E-409C-BE32-E72D297353CC}">
              <c16:uniqueId val="{00000005-2771-4E34-AB46-1374B532745E}"/>
            </c:ext>
          </c:extLst>
        </c:ser>
        <c:ser>
          <c:idx val="6"/>
          <c:order val="6"/>
          <c:spPr>
            <a:ln w="19050">
              <a:solidFill>
                <a:srgbClr val="008080"/>
              </a:solidFill>
              <a:prstDash val="solid"/>
            </a:ln>
          </c:spPr>
          <c:marker>
            <c:symbol val="none"/>
          </c:marker>
          <c:xVal>
            <c:numRef>
              <c:f>'Data Plasma på blod'!$B$6:$F$6</c:f>
              <c:numCache>
                <c:formatCode>General</c:formatCode>
                <c:ptCount val="5"/>
                <c:pt idx="0">
                  <c:v>0</c:v>
                </c:pt>
                <c:pt idx="1">
                  <c:v>12</c:v>
                </c:pt>
                <c:pt idx="2">
                  <c:v>24</c:v>
                </c:pt>
                <c:pt idx="3">
                  <c:v>48</c:v>
                </c:pt>
                <c:pt idx="4">
                  <c:v>72</c:v>
                </c:pt>
              </c:numCache>
            </c:numRef>
          </c:xVal>
          <c:yVal>
            <c:numRef>
              <c:f>'Data Plasma på blod'!$B$14:$F$14</c:f>
              <c:numCache>
                <c:formatCode>General</c:formatCode>
                <c:ptCount val="5"/>
                <c:pt idx="0" formatCode="0.00">
                  <c:v>0.56999999999999995</c:v>
                </c:pt>
                <c:pt idx="1">
                  <c:v>0.56999999999999995</c:v>
                </c:pt>
                <c:pt idx="2" formatCode="0.00">
                  <c:v>0.53</c:v>
                </c:pt>
                <c:pt idx="3" formatCode="0.00">
                  <c:v>0.53</c:v>
                </c:pt>
                <c:pt idx="4" formatCode="0.00">
                  <c:v>0.495</c:v>
                </c:pt>
              </c:numCache>
            </c:numRef>
          </c:yVal>
          <c:smooth val="0"/>
          <c:extLst>
            <c:ext xmlns:c16="http://schemas.microsoft.com/office/drawing/2014/chart" uri="{C3380CC4-5D6E-409C-BE32-E72D297353CC}">
              <c16:uniqueId val="{00000006-2771-4E34-AB46-1374B532745E}"/>
            </c:ext>
          </c:extLst>
        </c:ser>
        <c:ser>
          <c:idx val="7"/>
          <c:order val="7"/>
          <c:spPr>
            <a:ln w="19050">
              <a:solidFill>
                <a:srgbClr val="0000FF"/>
              </a:solidFill>
              <a:prstDash val="solid"/>
            </a:ln>
          </c:spPr>
          <c:marker>
            <c:symbol val="none"/>
          </c:marker>
          <c:xVal>
            <c:numRef>
              <c:f>'Data Plasma på blod'!$B$6:$F$6</c:f>
              <c:numCache>
                <c:formatCode>General</c:formatCode>
                <c:ptCount val="5"/>
                <c:pt idx="0">
                  <c:v>0</c:v>
                </c:pt>
                <c:pt idx="1">
                  <c:v>12</c:v>
                </c:pt>
                <c:pt idx="2">
                  <c:v>24</c:v>
                </c:pt>
                <c:pt idx="3">
                  <c:v>48</c:v>
                </c:pt>
                <c:pt idx="4">
                  <c:v>72</c:v>
                </c:pt>
              </c:numCache>
            </c:numRef>
          </c:xVal>
          <c:yVal>
            <c:numRef>
              <c:f>'Data Plasma på blod'!$B$15:$F$15</c:f>
              <c:numCache>
                <c:formatCode>0.00</c:formatCode>
                <c:ptCount val="5"/>
                <c:pt idx="0">
                  <c:v>0.28000000000000003</c:v>
                </c:pt>
                <c:pt idx="1">
                  <c:v>0.36</c:v>
                </c:pt>
                <c:pt idx="2">
                  <c:v>0.3</c:v>
                </c:pt>
                <c:pt idx="3">
                  <c:v>0.3</c:v>
                </c:pt>
                <c:pt idx="4">
                  <c:v>0.33</c:v>
                </c:pt>
              </c:numCache>
            </c:numRef>
          </c:yVal>
          <c:smooth val="0"/>
          <c:extLst>
            <c:ext xmlns:c16="http://schemas.microsoft.com/office/drawing/2014/chart" uri="{C3380CC4-5D6E-409C-BE32-E72D297353CC}">
              <c16:uniqueId val="{00000007-2771-4E34-AB46-1374B532745E}"/>
            </c:ext>
          </c:extLst>
        </c:ser>
        <c:ser>
          <c:idx val="8"/>
          <c:order val="8"/>
          <c:spPr>
            <a:ln w="19050">
              <a:solidFill>
                <a:schemeClr val="accent3">
                  <a:lumMod val="50000"/>
                </a:schemeClr>
              </a:solidFill>
              <a:prstDash val="solid"/>
            </a:ln>
          </c:spPr>
          <c:marker>
            <c:symbol val="none"/>
          </c:marker>
          <c:xVal>
            <c:numRef>
              <c:f>'Data Plasma på blod'!$B$6:$F$6</c:f>
              <c:numCache>
                <c:formatCode>General</c:formatCode>
                <c:ptCount val="5"/>
                <c:pt idx="0">
                  <c:v>0</c:v>
                </c:pt>
                <c:pt idx="1">
                  <c:v>12</c:v>
                </c:pt>
                <c:pt idx="2">
                  <c:v>24</c:v>
                </c:pt>
                <c:pt idx="3">
                  <c:v>48</c:v>
                </c:pt>
                <c:pt idx="4">
                  <c:v>72</c:v>
                </c:pt>
              </c:numCache>
            </c:numRef>
          </c:xVal>
          <c:yVal>
            <c:numRef>
              <c:f>'Data Plasma på blod'!$B$16:$F$16</c:f>
              <c:numCache>
                <c:formatCode>0.00</c:formatCode>
                <c:ptCount val="5"/>
                <c:pt idx="0">
                  <c:v>0.85</c:v>
                </c:pt>
                <c:pt idx="1">
                  <c:v>0.83</c:v>
                </c:pt>
                <c:pt idx="2">
                  <c:v>0.89</c:v>
                </c:pt>
                <c:pt idx="3">
                  <c:v>0.84</c:v>
                </c:pt>
                <c:pt idx="4">
                  <c:v>0.82</c:v>
                </c:pt>
              </c:numCache>
            </c:numRef>
          </c:yVal>
          <c:smooth val="0"/>
          <c:extLst>
            <c:ext xmlns:c16="http://schemas.microsoft.com/office/drawing/2014/chart" uri="{C3380CC4-5D6E-409C-BE32-E72D297353CC}">
              <c16:uniqueId val="{00000008-2771-4E34-AB46-1374B532745E}"/>
            </c:ext>
          </c:extLst>
        </c:ser>
        <c:ser>
          <c:idx val="9"/>
          <c:order val="9"/>
          <c:spPr>
            <a:ln w="19050">
              <a:solidFill>
                <a:schemeClr val="accent3">
                  <a:lumMod val="75000"/>
                </a:schemeClr>
              </a:solidFill>
              <a:prstDash val="solid"/>
            </a:ln>
          </c:spPr>
          <c:marker>
            <c:symbol val="none"/>
          </c:marker>
          <c:xVal>
            <c:numRef>
              <c:f>'Data Plasma på blod'!$B$6:$F$6</c:f>
              <c:numCache>
                <c:formatCode>General</c:formatCode>
                <c:ptCount val="5"/>
                <c:pt idx="0">
                  <c:v>0</c:v>
                </c:pt>
                <c:pt idx="1">
                  <c:v>12</c:v>
                </c:pt>
                <c:pt idx="2">
                  <c:v>24</c:v>
                </c:pt>
                <c:pt idx="3">
                  <c:v>48</c:v>
                </c:pt>
                <c:pt idx="4">
                  <c:v>72</c:v>
                </c:pt>
              </c:numCache>
            </c:numRef>
          </c:xVal>
          <c:yVal>
            <c:numRef>
              <c:f>'Data Plasma på blod'!$B$17:$F$17</c:f>
              <c:numCache>
                <c:formatCode>0.00</c:formatCode>
                <c:ptCount val="5"/>
                <c:pt idx="0">
                  <c:v>0.27</c:v>
                </c:pt>
                <c:pt idx="1">
                  <c:v>0.27</c:v>
                </c:pt>
                <c:pt idx="2">
                  <c:v>0.27</c:v>
                </c:pt>
                <c:pt idx="3">
                  <c:v>0.27</c:v>
                </c:pt>
                <c:pt idx="4">
                  <c:v>0.27</c:v>
                </c:pt>
              </c:numCache>
            </c:numRef>
          </c:yVal>
          <c:smooth val="0"/>
          <c:extLst>
            <c:ext xmlns:c16="http://schemas.microsoft.com/office/drawing/2014/chart" uri="{C3380CC4-5D6E-409C-BE32-E72D297353CC}">
              <c16:uniqueId val="{00000009-2771-4E34-AB46-1374B532745E}"/>
            </c:ext>
          </c:extLst>
        </c:ser>
        <c:ser>
          <c:idx val="10"/>
          <c:order val="10"/>
          <c:spPr>
            <a:ln w="19050">
              <a:solidFill>
                <a:schemeClr val="accent5">
                  <a:lumMod val="50000"/>
                </a:schemeClr>
              </a:solidFill>
              <a:prstDash val="solid"/>
            </a:ln>
          </c:spPr>
          <c:marker>
            <c:symbol val="none"/>
          </c:marker>
          <c:xVal>
            <c:numRef>
              <c:f>'Data Plasma på blod'!$B$6:$F$6</c:f>
              <c:numCache>
                <c:formatCode>General</c:formatCode>
                <c:ptCount val="5"/>
                <c:pt idx="0">
                  <c:v>0</c:v>
                </c:pt>
                <c:pt idx="1">
                  <c:v>12</c:v>
                </c:pt>
                <c:pt idx="2">
                  <c:v>24</c:v>
                </c:pt>
                <c:pt idx="3">
                  <c:v>48</c:v>
                </c:pt>
                <c:pt idx="4">
                  <c:v>72</c:v>
                </c:pt>
              </c:numCache>
            </c:numRef>
          </c:xVal>
          <c:yVal>
            <c:numRef>
              <c:f>'Data Plasma på blod'!$B$18:$F$18</c:f>
              <c:numCache>
                <c:formatCode>0.00</c:formatCode>
                <c:ptCount val="5"/>
                <c:pt idx="0">
                  <c:v>0.68</c:v>
                </c:pt>
                <c:pt idx="1">
                  <c:v>0.82</c:v>
                </c:pt>
                <c:pt idx="2">
                  <c:v>0.77</c:v>
                </c:pt>
                <c:pt idx="3">
                  <c:v>0.73</c:v>
                </c:pt>
                <c:pt idx="4">
                  <c:v>0.8</c:v>
                </c:pt>
              </c:numCache>
            </c:numRef>
          </c:yVal>
          <c:smooth val="0"/>
          <c:extLst>
            <c:ext xmlns:c16="http://schemas.microsoft.com/office/drawing/2014/chart" uri="{C3380CC4-5D6E-409C-BE32-E72D297353CC}">
              <c16:uniqueId val="{0000000A-2771-4E34-AB46-1374B532745E}"/>
            </c:ext>
          </c:extLst>
        </c:ser>
        <c:ser>
          <c:idx val="11"/>
          <c:order val="11"/>
          <c:spPr>
            <a:ln w="19050">
              <a:solidFill>
                <a:schemeClr val="accent6">
                  <a:lumMod val="50000"/>
                </a:schemeClr>
              </a:solidFill>
              <a:prstDash val="solid"/>
            </a:ln>
          </c:spPr>
          <c:marker>
            <c:spPr>
              <a:solidFill>
                <a:schemeClr val="accent6">
                  <a:lumMod val="50000"/>
                </a:schemeClr>
              </a:solidFill>
            </c:spPr>
          </c:marker>
          <c:xVal>
            <c:numRef>
              <c:f>'Data Plasma på blod'!$B$6:$F$6</c:f>
              <c:numCache>
                <c:formatCode>General</c:formatCode>
                <c:ptCount val="5"/>
                <c:pt idx="0">
                  <c:v>0</c:v>
                </c:pt>
                <c:pt idx="1">
                  <c:v>12</c:v>
                </c:pt>
                <c:pt idx="2">
                  <c:v>24</c:v>
                </c:pt>
                <c:pt idx="3">
                  <c:v>48</c:v>
                </c:pt>
                <c:pt idx="4">
                  <c:v>72</c:v>
                </c:pt>
              </c:numCache>
            </c:numRef>
          </c:xVal>
          <c:yVal>
            <c:numRef>
              <c:f>'Data Plasma på blod'!$B$19:$F$19</c:f>
              <c:numCache>
                <c:formatCode>0.00</c:formatCode>
                <c:ptCount val="5"/>
                <c:pt idx="0">
                  <c:v>0.3</c:v>
                </c:pt>
                <c:pt idx="1">
                  <c:v>0.27</c:v>
                </c:pt>
                <c:pt idx="2">
                  <c:v>0.31</c:v>
                </c:pt>
                <c:pt idx="3">
                  <c:v>0.27</c:v>
                </c:pt>
                <c:pt idx="4">
                  <c:v>0.32</c:v>
                </c:pt>
              </c:numCache>
            </c:numRef>
          </c:yVal>
          <c:smooth val="0"/>
          <c:extLst>
            <c:ext xmlns:c16="http://schemas.microsoft.com/office/drawing/2014/chart" uri="{C3380CC4-5D6E-409C-BE32-E72D297353CC}">
              <c16:uniqueId val="{0000000B-2771-4E34-AB46-1374B532745E}"/>
            </c:ext>
          </c:extLst>
        </c:ser>
        <c:ser>
          <c:idx val="12"/>
          <c:order val="12"/>
          <c:spPr>
            <a:ln w="19050">
              <a:solidFill>
                <a:schemeClr val="accent6">
                  <a:lumMod val="75000"/>
                </a:schemeClr>
              </a:solidFill>
              <a:prstDash val="solid"/>
            </a:ln>
          </c:spPr>
          <c:marker>
            <c:symbol val="none"/>
          </c:marker>
          <c:xVal>
            <c:numRef>
              <c:f>'Data Plasma på blod'!$B$6:$F$6</c:f>
              <c:numCache>
                <c:formatCode>General</c:formatCode>
                <c:ptCount val="5"/>
                <c:pt idx="0">
                  <c:v>0</c:v>
                </c:pt>
                <c:pt idx="1">
                  <c:v>12</c:v>
                </c:pt>
                <c:pt idx="2">
                  <c:v>24</c:v>
                </c:pt>
                <c:pt idx="3">
                  <c:v>48</c:v>
                </c:pt>
                <c:pt idx="4">
                  <c:v>72</c:v>
                </c:pt>
              </c:numCache>
            </c:numRef>
          </c:xVal>
          <c:yVal>
            <c:numRef>
              <c:f>'Data Plasma på blod'!$B$20:$F$20</c:f>
              <c:numCache>
                <c:formatCode>0.00</c:formatCode>
                <c:ptCount val="5"/>
                <c:pt idx="0">
                  <c:v>0.31</c:v>
                </c:pt>
                <c:pt idx="1">
                  <c:v>0.35</c:v>
                </c:pt>
                <c:pt idx="2">
                  <c:v>0.32</c:v>
                </c:pt>
                <c:pt idx="3">
                  <c:v>0.28999999999999998</c:v>
                </c:pt>
                <c:pt idx="4">
                  <c:v>0.35</c:v>
                </c:pt>
              </c:numCache>
            </c:numRef>
          </c:yVal>
          <c:smooth val="0"/>
          <c:extLst>
            <c:ext xmlns:c16="http://schemas.microsoft.com/office/drawing/2014/chart" uri="{C3380CC4-5D6E-409C-BE32-E72D297353CC}">
              <c16:uniqueId val="{0000000C-2771-4E34-AB46-1374B532745E}"/>
            </c:ext>
          </c:extLst>
        </c:ser>
        <c:ser>
          <c:idx val="13"/>
          <c:order val="13"/>
          <c:spPr>
            <a:ln w="19050">
              <a:solidFill>
                <a:schemeClr val="tx1">
                  <a:lumMod val="85000"/>
                  <a:lumOff val="15000"/>
                </a:schemeClr>
              </a:solidFill>
              <a:prstDash val="solid"/>
            </a:ln>
          </c:spPr>
          <c:marker>
            <c:symbol val="none"/>
          </c:marker>
          <c:xVal>
            <c:numRef>
              <c:f>'Data Plasma på blod'!$B$6:$F$6</c:f>
              <c:numCache>
                <c:formatCode>General</c:formatCode>
                <c:ptCount val="5"/>
                <c:pt idx="0">
                  <c:v>0</c:v>
                </c:pt>
                <c:pt idx="1">
                  <c:v>12</c:v>
                </c:pt>
                <c:pt idx="2">
                  <c:v>24</c:v>
                </c:pt>
                <c:pt idx="3">
                  <c:v>48</c:v>
                </c:pt>
                <c:pt idx="4">
                  <c:v>72</c:v>
                </c:pt>
              </c:numCache>
            </c:numRef>
          </c:xVal>
          <c:yVal>
            <c:numRef>
              <c:f>'Data Plasma på blod'!$B$21:$F$21</c:f>
              <c:numCache>
                <c:formatCode>0.00</c:formatCode>
                <c:ptCount val="5"/>
                <c:pt idx="0">
                  <c:v>0.33</c:v>
                </c:pt>
                <c:pt idx="1">
                  <c:v>0.27</c:v>
                </c:pt>
                <c:pt idx="2">
                  <c:v>0.33</c:v>
                </c:pt>
                <c:pt idx="3">
                  <c:v>0.27</c:v>
                </c:pt>
                <c:pt idx="4">
                  <c:v>0.27</c:v>
                </c:pt>
              </c:numCache>
            </c:numRef>
          </c:yVal>
          <c:smooth val="0"/>
          <c:extLst>
            <c:ext xmlns:c16="http://schemas.microsoft.com/office/drawing/2014/chart" uri="{C3380CC4-5D6E-409C-BE32-E72D297353CC}">
              <c16:uniqueId val="{0000000D-2771-4E34-AB46-1374B532745E}"/>
            </c:ext>
          </c:extLst>
        </c:ser>
        <c:ser>
          <c:idx val="14"/>
          <c:order val="14"/>
          <c:spPr>
            <a:ln w="19050">
              <a:solidFill>
                <a:srgbClr val="002060"/>
              </a:solidFill>
              <a:prstDash val="solid"/>
            </a:ln>
          </c:spPr>
          <c:marker>
            <c:symbol val="circle"/>
            <c:size val="5"/>
            <c:spPr>
              <a:solidFill>
                <a:srgbClr val="002060"/>
              </a:solidFill>
            </c:spPr>
          </c:marker>
          <c:xVal>
            <c:numRef>
              <c:f>'Data Plasma på blod'!$B$6:$F$6</c:f>
              <c:numCache>
                <c:formatCode>General</c:formatCode>
                <c:ptCount val="5"/>
                <c:pt idx="0">
                  <c:v>0</c:v>
                </c:pt>
                <c:pt idx="1">
                  <c:v>12</c:v>
                </c:pt>
                <c:pt idx="2">
                  <c:v>24</c:v>
                </c:pt>
                <c:pt idx="3">
                  <c:v>48</c:v>
                </c:pt>
                <c:pt idx="4">
                  <c:v>72</c:v>
                </c:pt>
              </c:numCache>
            </c:numRef>
          </c:xVal>
          <c:yVal>
            <c:numRef>
              <c:f>'Data Plasma på blod'!$B$22:$F$22</c:f>
              <c:numCache>
                <c:formatCode>0.00</c:formatCode>
                <c:ptCount val="5"/>
                <c:pt idx="0">
                  <c:v>1.23</c:v>
                </c:pt>
                <c:pt idx="2">
                  <c:v>1.29</c:v>
                </c:pt>
                <c:pt idx="3">
                  <c:v>1.25</c:v>
                </c:pt>
                <c:pt idx="4">
                  <c:v>1.38</c:v>
                </c:pt>
              </c:numCache>
            </c:numRef>
          </c:yVal>
          <c:smooth val="0"/>
          <c:extLst>
            <c:ext xmlns:c16="http://schemas.microsoft.com/office/drawing/2014/chart" uri="{C3380CC4-5D6E-409C-BE32-E72D297353CC}">
              <c16:uniqueId val="{0000000E-2771-4E34-AB46-1374B532745E}"/>
            </c:ext>
          </c:extLst>
        </c:ser>
        <c:ser>
          <c:idx val="15"/>
          <c:order val="15"/>
          <c:spPr>
            <a:ln w="19050">
              <a:solidFill>
                <a:schemeClr val="accent6">
                  <a:lumMod val="75000"/>
                </a:schemeClr>
              </a:solidFill>
              <a:prstDash val="solid"/>
            </a:ln>
          </c:spPr>
          <c:marker>
            <c:symbol val="square"/>
            <c:size val="5"/>
            <c:spPr>
              <a:solidFill>
                <a:schemeClr val="accent6">
                  <a:lumMod val="75000"/>
                </a:schemeClr>
              </a:solidFill>
            </c:spPr>
          </c:marker>
          <c:xVal>
            <c:numRef>
              <c:f>'Data Plasma på blod'!$B$6:$F$6</c:f>
              <c:numCache>
                <c:formatCode>General</c:formatCode>
                <c:ptCount val="5"/>
                <c:pt idx="0">
                  <c:v>0</c:v>
                </c:pt>
                <c:pt idx="1">
                  <c:v>12</c:v>
                </c:pt>
                <c:pt idx="2">
                  <c:v>24</c:v>
                </c:pt>
                <c:pt idx="3">
                  <c:v>48</c:v>
                </c:pt>
                <c:pt idx="4">
                  <c:v>72</c:v>
                </c:pt>
              </c:numCache>
            </c:numRef>
          </c:xVal>
          <c:yVal>
            <c:numRef>
              <c:f>'Data Plasma på blod'!$B$23:$F$23</c:f>
              <c:numCache>
                <c:formatCode>0.00</c:formatCode>
                <c:ptCount val="5"/>
                <c:pt idx="0">
                  <c:v>0.98</c:v>
                </c:pt>
                <c:pt idx="2">
                  <c:v>0.93</c:v>
                </c:pt>
                <c:pt idx="3">
                  <c:v>1.02</c:v>
                </c:pt>
                <c:pt idx="4">
                  <c:v>0.97</c:v>
                </c:pt>
              </c:numCache>
            </c:numRef>
          </c:yVal>
          <c:smooth val="0"/>
          <c:extLst>
            <c:ext xmlns:c16="http://schemas.microsoft.com/office/drawing/2014/chart" uri="{C3380CC4-5D6E-409C-BE32-E72D297353CC}">
              <c16:uniqueId val="{0000000F-2771-4E34-AB46-1374B532745E}"/>
            </c:ext>
          </c:extLst>
        </c:ser>
        <c:ser>
          <c:idx val="16"/>
          <c:order val="16"/>
          <c:spPr>
            <a:ln w="19050">
              <a:solidFill>
                <a:srgbClr val="3366FF"/>
              </a:solidFill>
              <a:prstDash val="solid"/>
            </a:ln>
          </c:spPr>
          <c:marker>
            <c:symbol val="none"/>
          </c:marker>
          <c:xVal>
            <c:numRef>
              <c:f>'Data Plasma på blod'!$B$6:$F$6</c:f>
              <c:numCache>
                <c:formatCode>General</c:formatCode>
                <c:ptCount val="5"/>
                <c:pt idx="0">
                  <c:v>0</c:v>
                </c:pt>
                <c:pt idx="1">
                  <c:v>12</c:v>
                </c:pt>
                <c:pt idx="2">
                  <c:v>24</c:v>
                </c:pt>
                <c:pt idx="3">
                  <c:v>48</c:v>
                </c:pt>
                <c:pt idx="4">
                  <c:v>72</c:v>
                </c:pt>
              </c:numCache>
            </c:numRef>
          </c:xVal>
          <c:yVal>
            <c:numRef>
              <c:f>'Data Plasma på blod'!$B$24:$F$24</c:f>
              <c:numCache>
                <c:formatCode>0.00</c:formatCode>
                <c:ptCount val="5"/>
                <c:pt idx="0">
                  <c:v>0.61</c:v>
                </c:pt>
                <c:pt idx="1">
                  <c:v>0.56999999999999995</c:v>
                </c:pt>
                <c:pt idx="2">
                  <c:v>0.56000000000000005</c:v>
                </c:pt>
                <c:pt idx="3">
                  <c:v>0.63</c:v>
                </c:pt>
                <c:pt idx="4">
                  <c:v>0.59</c:v>
                </c:pt>
              </c:numCache>
            </c:numRef>
          </c:yVal>
          <c:smooth val="0"/>
          <c:extLst>
            <c:ext xmlns:c16="http://schemas.microsoft.com/office/drawing/2014/chart" uri="{C3380CC4-5D6E-409C-BE32-E72D297353CC}">
              <c16:uniqueId val="{00000010-2771-4E34-AB46-1374B532745E}"/>
            </c:ext>
          </c:extLst>
        </c:ser>
        <c:ser>
          <c:idx val="17"/>
          <c:order val="17"/>
          <c:spPr>
            <a:ln w="19050">
              <a:solidFill>
                <a:schemeClr val="accent4">
                  <a:lumMod val="75000"/>
                </a:schemeClr>
              </a:solidFill>
              <a:prstDash val="solid"/>
            </a:ln>
          </c:spPr>
          <c:marker>
            <c:symbol val="none"/>
          </c:marker>
          <c:xVal>
            <c:numRef>
              <c:f>'Data Plasma på blod'!$B$6:$F$6</c:f>
              <c:numCache>
                <c:formatCode>General</c:formatCode>
                <c:ptCount val="5"/>
                <c:pt idx="0">
                  <c:v>0</c:v>
                </c:pt>
                <c:pt idx="1">
                  <c:v>12</c:v>
                </c:pt>
                <c:pt idx="2">
                  <c:v>24</c:v>
                </c:pt>
                <c:pt idx="3">
                  <c:v>48</c:v>
                </c:pt>
                <c:pt idx="4">
                  <c:v>72</c:v>
                </c:pt>
              </c:numCache>
            </c:numRef>
          </c:xVal>
          <c:yVal>
            <c:numRef>
              <c:f>'Data Plasma på blod'!$B$25:$F$25</c:f>
              <c:numCache>
                <c:formatCode>0.00</c:formatCode>
                <c:ptCount val="5"/>
                <c:pt idx="0">
                  <c:v>0.27</c:v>
                </c:pt>
                <c:pt idx="1">
                  <c:v>0.3</c:v>
                </c:pt>
                <c:pt idx="2">
                  <c:v>0.28000000000000003</c:v>
                </c:pt>
                <c:pt idx="3">
                  <c:v>0.28000000000000003</c:v>
                </c:pt>
                <c:pt idx="4">
                  <c:v>0.27</c:v>
                </c:pt>
              </c:numCache>
            </c:numRef>
          </c:yVal>
          <c:smooth val="0"/>
          <c:extLst>
            <c:ext xmlns:c16="http://schemas.microsoft.com/office/drawing/2014/chart" uri="{C3380CC4-5D6E-409C-BE32-E72D297353CC}">
              <c16:uniqueId val="{00000011-2771-4E34-AB46-1374B532745E}"/>
            </c:ext>
          </c:extLst>
        </c:ser>
        <c:ser>
          <c:idx val="18"/>
          <c:order val="18"/>
          <c:spPr>
            <a:ln w="19050">
              <a:solidFill>
                <a:srgbClr val="00B050"/>
              </a:solidFill>
              <a:prstDash val="solid"/>
            </a:ln>
          </c:spPr>
          <c:marker>
            <c:symbol val="none"/>
          </c:marker>
          <c:xVal>
            <c:numRef>
              <c:f>'Data Plasma på blod'!$B$6:$F$6</c:f>
              <c:numCache>
                <c:formatCode>General</c:formatCode>
                <c:ptCount val="5"/>
                <c:pt idx="0">
                  <c:v>0</c:v>
                </c:pt>
                <c:pt idx="1">
                  <c:v>12</c:v>
                </c:pt>
                <c:pt idx="2">
                  <c:v>24</c:v>
                </c:pt>
                <c:pt idx="3">
                  <c:v>48</c:v>
                </c:pt>
                <c:pt idx="4">
                  <c:v>72</c:v>
                </c:pt>
              </c:numCache>
            </c:numRef>
          </c:xVal>
          <c:yVal>
            <c:numRef>
              <c:f>'Data Plasma på blod'!$B$26:$F$26</c:f>
              <c:numCache>
                <c:formatCode>0.00</c:formatCode>
                <c:ptCount val="5"/>
                <c:pt idx="0">
                  <c:v>0.46</c:v>
                </c:pt>
                <c:pt idx="1">
                  <c:v>0.44</c:v>
                </c:pt>
                <c:pt idx="2">
                  <c:v>0.4</c:v>
                </c:pt>
                <c:pt idx="3">
                  <c:v>0.33</c:v>
                </c:pt>
                <c:pt idx="4">
                  <c:v>0.34</c:v>
                </c:pt>
              </c:numCache>
            </c:numRef>
          </c:yVal>
          <c:smooth val="0"/>
          <c:extLst>
            <c:ext xmlns:c16="http://schemas.microsoft.com/office/drawing/2014/chart" uri="{C3380CC4-5D6E-409C-BE32-E72D297353CC}">
              <c16:uniqueId val="{00000012-2771-4E34-AB46-1374B532745E}"/>
            </c:ext>
          </c:extLst>
        </c:ser>
        <c:ser>
          <c:idx val="19"/>
          <c:order val="19"/>
          <c:spPr>
            <a:ln w="19050">
              <a:solidFill>
                <a:srgbClr val="FF0000"/>
              </a:solidFill>
              <a:prstDash val="solid"/>
            </a:ln>
          </c:spPr>
          <c:marker>
            <c:symbol val="none"/>
          </c:marker>
          <c:xVal>
            <c:numRef>
              <c:f>'Data Plasma på blod'!$B$6:$F$6</c:f>
              <c:numCache>
                <c:formatCode>General</c:formatCode>
                <c:ptCount val="5"/>
                <c:pt idx="0">
                  <c:v>0</c:v>
                </c:pt>
                <c:pt idx="1">
                  <c:v>12</c:v>
                </c:pt>
                <c:pt idx="2">
                  <c:v>24</c:v>
                </c:pt>
                <c:pt idx="3">
                  <c:v>48</c:v>
                </c:pt>
                <c:pt idx="4">
                  <c:v>72</c:v>
                </c:pt>
              </c:numCache>
            </c:numRef>
          </c:xVal>
          <c:yVal>
            <c:numRef>
              <c:f>'Data Plasma på blod'!$B$27:$F$27</c:f>
              <c:numCache>
                <c:formatCode>0.00</c:formatCode>
                <c:ptCount val="5"/>
                <c:pt idx="0">
                  <c:v>0.46</c:v>
                </c:pt>
                <c:pt idx="1">
                  <c:v>0.44</c:v>
                </c:pt>
                <c:pt idx="2">
                  <c:v>0.49</c:v>
                </c:pt>
                <c:pt idx="3">
                  <c:v>0.44</c:v>
                </c:pt>
                <c:pt idx="4">
                  <c:v>0.45</c:v>
                </c:pt>
              </c:numCache>
            </c:numRef>
          </c:yVal>
          <c:smooth val="0"/>
          <c:extLst>
            <c:ext xmlns:c16="http://schemas.microsoft.com/office/drawing/2014/chart" uri="{C3380CC4-5D6E-409C-BE32-E72D297353CC}">
              <c16:uniqueId val="{00000013-2771-4E34-AB46-1374B532745E}"/>
            </c:ext>
          </c:extLst>
        </c:ser>
        <c:dLbls>
          <c:showLegendKey val="0"/>
          <c:showVal val="0"/>
          <c:showCatName val="0"/>
          <c:showSerName val="0"/>
          <c:showPercent val="0"/>
          <c:showBubbleSize val="0"/>
        </c:dLbls>
        <c:axId val="308150008"/>
        <c:axId val="249669360"/>
        <c:extLst>
          <c:ext xmlns:c15="http://schemas.microsoft.com/office/drawing/2012/chart" uri="{02D57815-91ED-43cb-92C2-25804820EDAC}">
            <c15:filteredScatterSeries>
              <c15:ser>
                <c:idx val="20"/>
                <c:order val="20"/>
                <c:spPr>
                  <a:ln w="12700">
                    <a:solidFill>
                      <a:srgbClr val="FF9900"/>
                    </a:solidFill>
                    <a:prstDash val="solid"/>
                  </a:ln>
                </c:spPr>
                <c:marker>
                  <c:symbol val="none"/>
                </c:marker>
                <c:xVal>
                  <c:numRef>
                    <c:extLst>
                      <c:ext uri="{02D57815-91ED-43cb-92C2-25804820EDAC}">
                        <c15:formulaRef>
                          <c15:sqref>'Data Plasma på blod'!$B$6:$F$6</c15:sqref>
                        </c15:formulaRef>
                      </c:ext>
                    </c:extLst>
                    <c:numCache>
                      <c:formatCode>General</c:formatCode>
                      <c:ptCount val="5"/>
                      <c:pt idx="0">
                        <c:v>0</c:v>
                      </c:pt>
                      <c:pt idx="1">
                        <c:v>12</c:v>
                      </c:pt>
                      <c:pt idx="2">
                        <c:v>24</c:v>
                      </c:pt>
                      <c:pt idx="3">
                        <c:v>48</c:v>
                      </c:pt>
                      <c:pt idx="4">
                        <c:v>72</c:v>
                      </c:pt>
                    </c:numCache>
                  </c:numRef>
                </c:xVal>
                <c:yVal>
                  <c:numRef>
                    <c:extLst>
                      <c:ext uri="{02D57815-91ED-43cb-92C2-25804820EDAC}">
                        <c15:formulaRef>
                          <c15:sqref>Data!#REF!</c15:sqref>
                        </c15:formulaRef>
                      </c:ext>
                    </c:extLst>
                    <c:numCache>
                      <c:formatCode>General</c:formatCode>
                      <c:ptCount val="1"/>
                      <c:pt idx="0">
                        <c:v>1</c:v>
                      </c:pt>
                    </c:numCache>
                  </c:numRef>
                </c:yVal>
                <c:smooth val="0"/>
                <c:extLst>
                  <c:ext xmlns:c16="http://schemas.microsoft.com/office/drawing/2014/chart" uri="{C3380CC4-5D6E-409C-BE32-E72D297353CC}">
                    <c16:uniqueId val="{00000014-2771-4E34-AB46-1374B532745E}"/>
                  </c:ext>
                </c:extLst>
              </c15:ser>
            </c15:filteredScatterSeries>
            <c15:filteredScatterSeries>
              <c15:ser>
                <c:idx val="21"/>
                <c:order val="21"/>
                <c:spPr>
                  <a:ln w="12700">
                    <a:solidFill>
                      <a:srgbClr val="FF6600"/>
                    </a:solidFill>
                    <a:prstDash val="solid"/>
                  </a:ln>
                </c:spPr>
                <c:marker>
                  <c:symbol val="none"/>
                </c:marker>
                <c:xVal>
                  <c:numRef>
                    <c:extLst xmlns:c15="http://schemas.microsoft.com/office/drawing/2012/chart">
                      <c:ext xmlns:c15="http://schemas.microsoft.com/office/drawing/2012/chart" uri="{02D57815-91ED-43cb-92C2-25804820EDAC}">
                        <c15:formulaRef>
                          <c15:sqref>'Data Plasma på blod'!$B$6:$F$6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5-2771-4E34-AB46-1374B532745E}"/>
                  </c:ext>
                </c:extLst>
              </c15:ser>
            </c15:filteredScatterSeries>
            <c15:filteredScatterSeries>
              <c15:ser>
                <c:idx val="22"/>
                <c:order val="22"/>
                <c:spPr>
                  <a:ln w="12700">
                    <a:solidFill>
                      <a:srgbClr val="666699"/>
                    </a:solidFill>
                    <a:prstDash val="solid"/>
                  </a:ln>
                </c:spPr>
                <c:marker>
                  <c:symbol val="none"/>
                </c:marker>
                <c:xVal>
                  <c:numRef>
                    <c:extLst xmlns:c15="http://schemas.microsoft.com/office/drawing/2012/chart">
                      <c:ext xmlns:c15="http://schemas.microsoft.com/office/drawing/2012/chart" uri="{02D57815-91ED-43cb-92C2-25804820EDAC}">
                        <c15:formulaRef>
                          <c15:sqref>'Data Plasma på blod'!$B$6:$F$6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6-2771-4E34-AB46-1374B532745E}"/>
                  </c:ext>
                </c:extLst>
              </c15:ser>
            </c15:filteredScatterSeries>
            <c15:filteredScatterSeries>
              <c15:ser>
                <c:idx val="23"/>
                <c:order val="23"/>
                <c:spPr>
                  <a:ln w="12700">
                    <a:solidFill>
                      <a:srgbClr val="969696"/>
                    </a:solidFill>
                    <a:prstDash val="solid"/>
                  </a:ln>
                </c:spPr>
                <c:marker>
                  <c:symbol val="none"/>
                </c:marker>
                <c:xVal>
                  <c:numRef>
                    <c:extLst xmlns:c15="http://schemas.microsoft.com/office/drawing/2012/chart">
                      <c:ext xmlns:c15="http://schemas.microsoft.com/office/drawing/2012/chart" uri="{02D57815-91ED-43cb-92C2-25804820EDAC}">
                        <c15:formulaRef>
                          <c15:sqref>'Data Plasma på blod'!$B$6:$F$6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7-2771-4E34-AB46-1374B532745E}"/>
                  </c:ext>
                </c:extLst>
              </c15:ser>
            </c15:filteredScatterSeries>
            <c15:filteredScatterSeries>
              <c15:ser>
                <c:idx val="24"/>
                <c:order val="24"/>
                <c:spPr>
                  <a:ln w="12700">
                    <a:solidFill>
                      <a:srgbClr val="003366"/>
                    </a:solidFill>
                    <a:prstDash val="solid"/>
                  </a:ln>
                </c:spPr>
                <c:marker>
                  <c:symbol val="none"/>
                </c:marker>
                <c:xVal>
                  <c:numRef>
                    <c:extLst xmlns:c15="http://schemas.microsoft.com/office/drawing/2012/chart">
                      <c:ext xmlns:c15="http://schemas.microsoft.com/office/drawing/2012/chart" uri="{02D57815-91ED-43cb-92C2-25804820EDAC}">
                        <c15:formulaRef>
                          <c15:sqref>'Data Plasma på blod'!$B$6:$F$6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8-2771-4E34-AB46-1374B532745E}"/>
                  </c:ext>
                </c:extLst>
              </c15:ser>
            </c15:filteredScatterSeries>
            <c15:filteredScatterSeries>
              <c15:ser>
                <c:idx val="25"/>
                <c:order val="25"/>
                <c:spPr>
                  <a:ln w="12700">
                    <a:solidFill>
                      <a:srgbClr val="339966"/>
                    </a:solidFill>
                    <a:prstDash val="solid"/>
                  </a:ln>
                </c:spPr>
                <c:marker>
                  <c:symbol val="none"/>
                </c:marker>
                <c:xVal>
                  <c:numRef>
                    <c:extLst xmlns:c15="http://schemas.microsoft.com/office/drawing/2012/chart">
                      <c:ext xmlns:c15="http://schemas.microsoft.com/office/drawing/2012/chart" uri="{02D57815-91ED-43cb-92C2-25804820EDAC}">
                        <c15:formulaRef>
                          <c15:sqref>'Data Plasma på blod'!$B$6:$F$6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9-2771-4E34-AB46-1374B532745E}"/>
                  </c:ext>
                </c:extLst>
              </c15:ser>
            </c15:filteredScatterSeries>
            <c15:filteredScatterSeries>
              <c15:ser>
                <c:idx val="26"/>
                <c:order val="26"/>
                <c:spPr>
                  <a:ln w="12700">
                    <a:solidFill>
                      <a:srgbClr val="003300"/>
                    </a:solidFill>
                    <a:prstDash val="solid"/>
                  </a:ln>
                </c:spPr>
                <c:marker>
                  <c:symbol val="none"/>
                </c:marker>
                <c:xVal>
                  <c:numRef>
                    <c:extLst xmlns:c15="http://schemas.microsoft.com/office/drawing/2012/chart">
                      <c:ext xmlns:c15="http://schemas.microsoft.com/office/drawing/2012/chart" uri="{02D57815-91ED-43cb-92C2-25804820EDAC}">
                        <c15:formulaRef>
                          <c15:sqref>'Data Plasma på blod'!$B$6:$F$6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A-2771-4E34-AB46-1374B532745E}"/>
                  </c:ext>
                </c:extLst>
              </c15:ser>
            </c15:filteredScatterSeries>
            <c15:filteredScatterSeries>
              <c15:ser>
                <c:idx val="27"/>
                <c:order val="27"/>
                <c:spPr>
                  <a:ln w="12700">
                    <a:solidFill>
                      <a:srgbClr val="333300"/>
                    </a:solidFill>
                    <a:prstDash val="solid"/>
                  </a:ln>
                </c:spPr>
                <c:marker>
                  <c:symbol val="none"/>
                </c:marker>
                <c:xVal>
                  <c:numRef>
                    <c:extLst xmlns:c15="http://schemas.microsoft.com/office/drawing/2012/chart">
                      <c:ext xmlns:c15="http://schemas.microsoft.com/office/drawing/2012/chart" uri="{02D57815-91ED-43cb-92C2-25804820EDAC}">
                        <c15:formulaRef>
                          <c15:sqref>'Data Plasma på blod'!$B$6:$F$6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B-2771-4E34-AB46-1374B532745E}"/>
                  </c:ext>
                </c:extLst>
              </c15:ser>
            </c15:filteredScatterSeries>
            <c15:filteredScatterSeries>
              <c15:ser>
                <c:idx val="28"/>
                <c:order val="28"/>
                <c:spPr>
                  <a:ln w="12700">
                    <a:solidFill>
                      <a:srgbClr val="993300"/>
                    </a:solidFill>
                    <a:prstDash val="solid"/>
                  </a:ln>
                </c:spPr>
                <c:marker>
                  <c:symbol val="none"/>
                </c:marker>
                <c:xVal>
                  <c:numRef>
                    <c:extLst xmlns:c15="http://schemas.microsoft.com/office/drawing/2012/chart">
                      <c:ext xmlns:c15="http://schemas.microsoft.com/office/drawing/2012/chart" uri="{02D57815-91ED-43cb-92C2-25804820EDAC}">
                        <c15:formulaRef>
                          <c15:sqref>'Data Plasma på blod'!$B$6:$F$6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C-2771-4E34-AB46-1374B532745E}"/>
                  </c:ext>
                </c:extLst>
              </c15:ser>
            </c15:filteredScatterSeries>
            <c15:filteredScatterSeries>
              <c15:ser>
                <c:idx val="29"/>
                <c:order val="29"/>
                <c:spPr>
                  <a:ln w="12700">
                    <a:solidFill>
                      <a:srgbClr val="993366"/>
                    </a:solidFill>
                    <a:prstDash val="solid"/>
                  </a:ln>
                </c:spPr>
                <c:marker>
                  <c:symbol val="none"/>
                </c:marker>
                <c:xVal>
                  <c:numRef>
                    <c:extLst xmlns:c15="http://schemas.microsoft.com/office/drawing/2012/chart">
                      <c:ext xmlns:c15="http://schemas.microsoft.com/office/drawing/2012/chart" uri="{02D57815-91ED-43cb-92C2-25804820EDAC}">
                        <c15:formulaRef>
                          <c15:sqref>'Data Plasma på blod'!$B$6:$F$6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D-2771-4E34-AB46-1374B532745E}"/>
                  </c:ext>
                </c:extLst>
              </c15:ser>
            </c15:filteredScatterSeries>
            <c15:filteredScatterSeries>
              <c15:ser>
                <c:idx val="30"/>
                <c:order val="30"/>
                <c:spPr>
                  <a:ln w="12700">
                    <a:solidFill>
                      <a:srgbClr val="333399"/>
                    </a:solidFill>
                    <a:prstDash val="solid"/>
                  </a:ln>
                </c:spPr>
                <c:marker>
                  <c:symbol val="none"/>
                </c:marker>
                <c:xVal>
                  <c:numRef>
                    <c:extLst xmlns:c15="http://schemas.microsoft.com/office/drawing/2012/chart">
                      <c:ext xmlns:c15="http://schemas.microsoft.com/office/drawing/2012/chart" uri="{02D57815-91ED-43cb-92C2-25804820EDAC}">
                        <c15:formulaRef>
                          <c15:sqref>'Data Plasma på blod'!$B$6:$F$6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E-2771-4E34-AB46-1374B532745E}"/>
                  </c:ext>
                </c:extLst>
              </c15:ser>
            </c15:filteredScatterSeries>
            <c15:filteredScatterSeries>
              <c15:ser>
                <c:idx val="31"/>
                <c:order val="31"/>
                <c:spPr>
                  <a:ln w="12700">
                    <a:solidFill>
                      <a:srgbClr val="000000"/>
                    </a:solidFill>
                    <a:prstDash val="solid"/>
                  </a:ln>
                </c:spPr>
                <c:marker>
                  <c:symbol val="none"/>
                </c:marker>
                <c:xVal>
                  <c:numRef>
                    <c:extLst xmlns:c15="http://schemas.microsoft.com/office/drawing/2012/chart">
                      <c:ext xmlns:c15="http://schemas.microsoft.com/office/drawing/2012/chart" uri="{02D57815-91ED-43cb-92C2-25804820EDAC}">
                        <c15:formulaRef>
                          <c15:sqref>'Data Plasma på blod'!$B$6:$F$6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1F-2771-4E34-AB46-1374B532745E}"/>
                  </c:ext>
                </c:extLst>
              </c15:ser>
            </c15:filteredScatterSeries>
            <c15:filteredScatterSeries>
              <c15:ser>
                <c:idx val="32"/>
                <c:order val="32"/>
                <c:spPr>
                  <a:ln w="12700">
                    <a:solidFill>
                      <a:srgbClr val="FFFFFF"/>
                    </a:solidFill>
                    <a:prstDash val="solid"/>
                  </a:ln>
                </c:spPr>
                <c:marker>
                  <c:symbol val="none"/>
                </c:marker>
                <c:xVal>
                  <c:numRef>
                    <c:extLst xmlns:c15="http://schemas.microsoft.com/office/drawing/2012/chart">
                      <c:ext xmlns:c15="http://schemas.microsoft.com/office/drawing/2012/chart" uri="{02D57815-91ED-43cb-92C2-25804820EDAC}">
                        <c15:formulaRef>
                          <c15:sqref>'Data Plasma på blod'!$B$6:$F$6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0-2771-4E34-AB46-1374B532745E}"/>
                  </c:ext>
                </c:extLst>
              </c15:ser>
            </c15:filteredScatterSeries>
            <c15:filteredScatterSeries>
              <c15:ser>
                <c:idx val="33"/>
                <c:order val="33"/>
                <c:spPr>
                  <a:ln w="12700">
                    <a:solidFill>
                      <a:srgbClr val="FF0000"/>
                    </a:solidFill>
                    <a:prstDash val="solid"/>
                  </a:ln>
                </c:spPr>
                <c:marker>
                  <c:symbol val="none"/>
                </c:marker>
                <c:xVal>
                  <c:numRef>
                    <c:extLst xmlns:c15="http://schemas.microsoft.com/office/drawing/2012/chart">
                      <c:ext xmlns:c15="http://schemas.microsoft.com/office/drawing/2012/chart" uri="{02D57815-91ED-43cb-92C2-25804820EDAC}">
                        <c15:formulaRef>
                          <c15:sqref>'Data Plasma på blod'!$B$6:$F$6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1-2771-4E34-AB46-1374B532745E}"/>
                  </c:ext>
                </c:extLst>
              </c15:ser>
            </c15:filteredScatterSeries>
            <c15:filteredScatterSeries>
              <c15:ser>
                <c:idx val="34"/>
                <c:order val="34"/>
                <c:spPr>
                  <a:ln w="12700">
                    <a:solidFill>
                      <a:srgbClr val="00FF00"/>
                    </a:solidFill>
                    <a:prstDash val="solid"/>
                  </a:ln>
                </c:spPr>
                <c:marker>
                  <c:symbol val="none"/>
                </c:marker>
                <c:xVal>
                  <c:numRef>
                    <c:extLst xmlns:c15="http://schemas.microsoft.com/office/drawing/2012/chart">
                      <c:ext xmlns:c15="http://schemas.microsoft.com/office/drawing/2012/chart" uri="{02D57815-91ED-43cb-92C2-25804820EDAC}">
                        <c15:formulaRef>
                          <c15:sqref>'Data Plasma på blod'!$B$6:$F$6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2-2771-4E34-AB46-1374B532745E}"/>
                  </c:ext>
                </c:extLst>
              </c15:ser>
            </c15:filteredScatterSeries>
            <c15:filteredScatterSeries>
              <c15:ser>
                <c:idx val="35"/>
                <c:order val="35"/>
                <c:spPr>
                  <a:ln w="12700">
                    <a:solidFill>
                      <a:srgbClr val="0000FF"/>
                    </a:solidFill>
                    <a:prstDash val="solid"/>
                  </a:ln>
                </c:spPr>
                <c:marker>
                  <c:symbol val="none"/>
                </c:marker>
                <c:xVal>
                  <c:numRef>
                    <c:extLst xmlns:c15="http://schemas.microsoft.com/office/drawing/2012/chart">
                      <c:ext xmlns:c15="http://schemas.microsoft.com/office/drawing/2012/chart" uri="{02D57815-91ED-43cb-92C2-25804820EDAC}">
                        <c15:formulaRef>
                          <c15:sqref>'Data Plasma på blod'!$B$6:$F$6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3-2771-4E34-AB46-1374B532745E}"/>
                  </c:ext>
                </c:extLst>
              </c15:ser>
            </c15:filteredScatterSeries>
            <c15:filteredScatterSeries>
              <c15:ser>
                <c:idx val="36"/>
                <c:order val="36"/>
                <c:spPr>
                  <a:ln w="12700">
                    <a:solidFill>
                      <a:srgbClr val="FFFF00"/>
                    </a:solidFill>
                    <a:prstDash val="solid"/>
                  </a:ln>
                </c:spPr>
                <c:marker>
                  <c:symbol val="none"/>
                </c:marker>
                <c:xVal>
                  <c:numRef>
                    <c:extLst xmlns:c15="http://schemas.microsoft.com/office/drawing/2012/chart">
                      <c:ext xmlns:c15="http://schemas.microsoft.com/office/drawing/2012/chart" uri="{02D57815-91ED-43cb-92C2-25804820EDAC}">
                        <c15:formulaRef>
                          <c15:sqref>'Data Plasma på blod'!$B$6:$F$6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4-2771-4E34-AB46-1374B532745E}"/>
                  </c:ext>
                </c:extLst>
              </c15:ser>
            </c15:filteredScatterSeries>
            <c15:filteredScatterSeries>
              <c15:ser>
                <c:idx val="37"/>
                <c:order val="37"/>
                <c:spPr>
                  <a:ln w="12700">
                    <a:solidFill>
                      <a:srgbClr val="FF00FF"/>
                    </a:solidFill>
                    <a:prstDash val="solid"/>
                  </a:ln>
                </c:spPr>
                <c:marker>
                  <c:symbol val="none"/>
                </c:marker>
                <c:xVal>
                  <c:numRef>
                    <c:extLst xmlns:c15="http://schemas.microsoft.com/office/drawing/2012/chart">
                      <c:ext xmlns:c15="http://schemas.microsoft.com/office/drawing/2012/chart" uri="{02D57815-91ED-43cb-92C2-25804820EDAC}">
                        <c15:formulaRef>
                          <c15:sqref>'Data Plasma på blod'!$B$6:$F$6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5-2771-4E34-AB46-1374B532745E}"/>
                  </c:ext>
                </c:extLst>
              </c15:ser>
            </c15:filteredScatterSeries>
            <c15:filteredScatterSeries>
              <c15:ser>
                <c:idx val="38"/>
                <c:order val="38"/>
                <c:spPr>
                  <a:ln w="12700">
                    <a:solidFill>
                      <a:srgbClr val="00FFFF"/>
                    </a:solidFill>
                    <a:prstDash val="solid"/>
                  </a:ln>
                </c:spPr>
                <c:marker>
                  <c:symbol val="none"/>
                </c:marker>
                <c:xVal>
                  <c:numRef>
                    <c:extLst xmlns:c15="http://schemas.microsoft.com/office/drawing/2012/chart">
                      <c:ext xmlns:c15="http://schemas.microsoft.com/office/drawing/2012/chart" uri="{02D57815-91ED-43cb-92C2-25804820EDAC}">
                        <c15:formulaRef>
                          <c15:sqref>'Data Plasma på blod'!$B$6:$F$6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6-2771-4E34-AB46-1374B532745E}"/>
                  </c:ext>
                </c:extLst>
              </c15:ser>
            </c15:filteredScatterSeries>
            <c15:filteredScatterSeries>
              <c15:ser>
                <c:idx val="39"/>
                <c:order val="39"/>
                <c:spPr>
                  <a:ln w="12700">
                    <a:solidFill>
                      <a:srgbClr val="800000"/>
                    </a:solidFill>
                    <a:prstDash val="solid"/>
                  </a:ln>
                </c:spPr>
                <c:marker>
                  <c:symbol val="none"/>
                </c:marker>
                <c:xVal>
                  <c:numRef>
                    <c:extLst xmlns:c15="http://schemas.microsoft.com/office/drawing/2012/chart">
                      <c:ext xmlns:c15="http://schemas.microsoft.com/office/drawing/2012/chart" uri="{02D57815-91ED-43cb-92C2-25804820EDAC}">
                        <c15:formulaRef>
                          <c15:sqref>'Data Plasma på blod'!$B$6:$F$6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7-2771-4E34-AB46-1374B532745E}"/>
                  </c:ext>
                </c:extLst>
              </c15:ser>
            </c15:filteredScatterSeries>
            <c15:filteredScatterSeries>
              <c15:ser>
                <c:idx val="40"/>
                <c:order val="40"/>
                <c:spPr>
                  <a:ln w="12700">
                    <a:solidFill>
                      <a:srgbClr val="008000"/>
                    </a:solidFill>
                    <a:prstDash val="solid"/>
                  </a:ln>
                </c:spPr>
                <c:marker>
                  <c:symbol val="none"/>
                </c:marker>
                <c:xVal>
                  <c:numRef>
                    <c:extLst xmlns:c15="http://schemas.microsoft.com/office/drawing/2012/chart">
                      <c:ext xmlns:c15="http://schemas.microsoft.com/office/drawing/2012/chart" uri="{02D57815-91ED-43cb-92C2-25804820EDAC}">
                        <c15:formulaRef>
                          <c15:sqref>'Data Plasma på blod'!$B$6:$F$6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8-2771-4E34-AB46-1374B532745E}"/>
                  </c:ext>
                </c:extLst>
              </c15:ser>
            </c15:filteredScatterSeries>
            <c15:filteredScatterSeries>
              <c15:ser>
                <c:idx val="41"/>
                <c:order val="41"/>
                <c:spPr>
                  <a:ln w="12700">
                    <a:solidFill>
                      <a:srgbClr val="000080"/>
                    </a:solidFill>
                    <a:prstDash val="solid"/>
                  </a:ln>
                </c:spPr>
                <c:marker>
                  <c:symbol val="none"/>
                </c:marker>
                <c:xVal>
                  <c:numRef>
                    <c:extLst xmlns:c15="http://schemas.microsoft.com/office/drawing/2012/chart">
                      <c:ext xmlns:c15="http://schemas.microsoft.com/office/drawing/2012/chart" uri="{02D57815-91ED-43cb-92C2-25804820EDAC}">
                        <c15:formulaRef>
                          <c15:sqref>'Data Plasma på blod'!$B$6:$F$6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9-2771-4E34-AB46-1374B532745E}"/>
                  </c:ext>
                </c:extLst>
              </c15:ser>
            </c15:filteredScatterSeries>
            <c15:filteredScatterSeries>
              <c15:ser>
                <c:idx val="42"/>
                <c:order val="42"/>
                <c:spPr>
                  <a:ln w="12700">
                    <a:solidFill>
                      <a:srgbClr val="808000"/>
                    </a:solidFill>
                    <a:prstDash val="solid"/>
                  </a:ln>
                </c:spPr>
                <c:marker>
                  <c:symbol val="none"/>
                </c:marker>
                <c:xVal>
                  <c:numRef>
                    <c:extLst xmlns:c15="http://schemas.microsoft.com/office/drawing/2012/chart">
                      <c:ext xmlns:c15="http://schemas.microsoft.com/office/drawing/2012/chart" uri="{02D57815-91ED-43cb-92C2-25804820EDAC}">
                        <c15:formulaRef>
                          <c15:sqref>'Data Plasma på blod'!$B$6:$F$6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A-2771-4E34-AB46-1374B532745E}"/>
                  </c:ext>
                </c:extLst>
              </c15:ser>
            </c15:filteredScatterSeries>
            <c15:filteredScatterSeries>
              <c15:ser>
                <c:idx val="43"/>
                <c:order val="43"/>
                <c:spPr>
                  <a:ln w="12700">
                    <a:solidFill>
                      <a:srgbClr val="800080"/>
                    </a:solidFill>
                    <a:prstDash val="solid"/>
                  </a:ln>
                </c:spPr>
                <c:marker>
                  <c:symbol val="none"/>
                </c:marker>
                <c:xVal>
                  <c:numRef>
                    <c:extLst xmlns:c15="http://schemas.microsoft.com/office/drawing/2012/chart">
                      <c:ext xmlns:c15="http://schemas.microsoft.com/office/drawing/2012/chart" uri="{02D57815-91ED-43cb-92C2-25804820EDAC}">
                        <c15:formulaRef>
                          <c15:sqref>'Data Plasma på blod'!$B$6:$F$6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B-2771-4E34-AB46-1374B532745E}"/>
                  </c:ext>
                </c:extLst>
              </c15:ser>
            </c15:filteredScatterSeries>
            <c15:filteredScatterSeries>
              <c15:ser>
                <c:idx val="44"/>
                <c:order val="44"/>
                <c:spPr>
                  <a:ln w="12700">
                    <a:solidFill>
                      <a:srgbClr val="008080"/>
                    </a:solidFill>
                    <a:prstDash val="solid"/>
                  </a:ln>
                </c:spPr>
                <c:marker>
                  <c:symbol val="none"/>
                </c:marker>
                <c:xVal>
                  <c:numRef>
                    <c:extLst xmlns:c15="http://schemas.microsoft.com/office/drawing/2012/chart">
                      <c:ext xmlns:c15="http://schemas.microsoft.com/office/drawing/2012/chart" uri="{02D57815-91ED-43cb-92C2-25804820EDAC}">
                        <c15:formulaRef>
                          <c15:sqref>'Data Plasma på blod'!$B$6:$F$6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C-2771-4E34-AB46-1374B532745E}"/>
                  </c:ext>
                </c:extLst>
              </c15:ser>
            </c15:filteredScatterSeries>
            <c15:filteredScatterSeries>
              <c15:ser>
                <c:idx val="45"/>
                <c:order val="45"/>
                <c:spPr>
                  <a:ln w="12700">
                    <a:solidFill>
                      <a:srgbClr val="C0C0C0"/>
                    </a:solidFill>
                    <a:prstDash val="solid"/>
                  </a:ln>
                </c:spPr>
                <c:marker>
                  <c:symbol val="none"/>
                </c:marker>
                <c:xVal>
                  <c:numRef>
                    <c:extLst xmlns:c15="http://schemas.microsoft.com/office/drawing/2012/chart">
                      <c:ext xmlns:c15="http://schemas.microsoft.com/office/drawing/2012/chart" uri="{02D57815-91ED-43cb-92C2-25804820EDAC}">
                        <c15:formulaRef>
                          <c15:sqref>'Data Plasma på blod'!$B$6:$F$6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D-2771-4E34-AB46-1374B532745E}"/>
                  </c:ext>
                </c:extLst>
              </c15:ser>
            </c15:filteredScatterSeries>
            <c15:filteredScatterSeries>
              <c15:ser>
                <c:idx val="46"/>
                <c:order val="46"/>
                <c:spPr>
                  <a:ln w="12700">
                    <a:solidFill>
                      <a:srgbClr val="808080"/>
                    </a:solidFill>
                    <a:prstDash val="solid"/>
                  </a:ln>
                </c:spPr>
                <c:marker>
                  <c:symbol val="none"/>
                </c:marker>
                <c:xVal>
                  <c:numRef>
                    <c:extLst xmlns:c15="http://schemas.microsoft.com/office/drawing/2012/chart">
                      <c:ext xmlns:c15="http://schemas.microsoft.com/office/drawing/2012/chart" uri="{02D57815-91ED-43cb-92C2-25804820EDAC}">
                        <c15:formulaRef>
                          <c15:sqref>'Data Plasma på blod'!$B$6:$F$6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E-2771-4E34-AB46-1374B532745E}"/>
                  </c:ext>
                </c:extLst>
              </c15:ser>
            </c15:filteredScatterSeries>
            <c15:filteredScatterSeries>
              <c15:ser>
                <c:idx val="47"/>
                <c:order val="47"/>
                <c:spPr>
                  <a:ln w="12700">
                    <a:solidFill>
                      <a:srgbClr val="9999FF"/>
                    </a:solidFill>
                    <a:prstDash val="solid"/>
                  </a:ln>
                </c:spPr>
                <c:marker>
                  <c:symbol val="none"/>
                </c:marker>
                <c:xVal>
                  <c:numRef>
                    <c:extLst xmlns:c15="http://schemas.microsoft.com/office/drawing/2012/chart">
                      <c:ext xmlns:c15="http://schemas.microsoft.com/office/drawing/2012/chart" uri="{02D57815-91ED-43cb-92C2-25804820EDAC}">
                        <c15:formulaRef>
                          <c15:sqref>'Data Plasma på blod'!$B$6:$F$6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2F-2771-4E34-AB46-1374B532745E}"/>
                  </c:ext>
                </c:extLst>
              </c15:ser>
            </c15:filteredScatterSeries>
            <c15:filteredScatterSeries>
              <c15:ser>
                <c:idx val="48"/>
                <c:order val="48"/>
                <c:spPr>
                  <a:ln w="12700">
                    <a:solidFill>
                      <a:srgbClr val="993366"/>
                    </a:solidFill>
                    <a:prstDash val="solid"/>
                  </a:ln>
                </c:spPr>
                <c:marker>
                  <c:symbol val="none"/>
                </c:marker>
                <c:xVal>
                  <c:numRef>
                    <c:extLst xmlns:c15="http://schemas.microsoft.com/office/drawing/2012/chart">
                      <c:ext xmlns:c15="http://schemas.microsoft.com/office/drawing/2012/chart" uri="{02D57815-91ED-43cb-92C2-25804820EDAC}">
                        <c15:formulaRef>
                          <c15:sqref>'Data Plasma på blod'!$B$6:$F$6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30-2771-4E34-AB46-1374B532745E}"/>
                  </c:ext>
                </c:extLst>
              </c15:ser>
            </c15:filteredScatterSeries>
            <c15:filteredScatterSeries>
              <c15:ser>
                <c:idx val="49"/>
                <c:order val="49"/>
                <c:spPr>
                  <a:ln w="12700">
                    <a:solidFill>
                      <a:srgbClr val="FFFFCC"/>
                    </a:solidFill>
                    <a:prstDash val="solid"/>
                  </a:ln>
                </c:spPr>
                <c:marker>
                  <c:symbol val="none"/>
                </c:marker>
                <c:xVal>
                  <c:numRef>
                    <c:extLst xmlns:c15="http://schemas.microsoft.com/office/drawing/2012/chart">
                      <c:ext xmlns:c15="http://schemas.microsoft.com/office/drawing/2012/chart" uri="{02D57815-91ED-43cb-92C2-25804820EDAC}">
                        <c15:formulaRef>
                          <c15:sqref>'Data Plasma på blod'!$B$6:$F$6</c15:sqref>
                        </c15:formulaRef>
                      </c:ext>
                    </c:extLst>
                    <c:numCache>
                      <c:formatCode>General</c:formatCode>
                      <c:ptCount val="5"/>
                      <c:pt idx="0">
                        <c:v>0</c:v>
                      </c:pt>
                      <c:pt idx="1">
                        <c:v>12</c:v>
                      </c:pt>
                      <c:pt idx="2">
                        <c:v>24</c:v>
                      </c:pt>
                      <c:pt idx="3">
                        <c:v>48</c:v>
                      </c:pt>
                      <c:pt idx="4">
                        <c:v>72</c:v>
                      </c:pt>
                    </c:numCache>
                  </c:numRef>
                </c:xVal>
                <c:yVal>
                  <c:numRef>
                    <c:extLst xmlns:c15="http://schemas.microsoft.com/office/drawing/2012/chart">
                      <c:ext xmlns:c15="http://schemas.microsoft.com/office/drawing/2012/chart" uri="{02D57815-91ED-43cb-92C2-25804820EDAC}">
                        <c15:formulaRef>
                          <c15:sqref>Data!#REF!</c15:sqref>
                        </c15:formulaRef>
                      </c:ext>
                    </c:extLst>
                    <c:numCache>
                      <c:formatCode>General</c:formatCode>
                      <c:ptCount val="1"/>
                      <c:pt idx="0">
                        <c:v>1</c:v>
                      </c:pt>
                    </c:numCache>
                  </c:numRef>
                </c:yVal>
                <c:smooth val="0"/>
                <c:extLst xmlns:c15="http://schemas.microsoft.com/office/drawing/2012/chart">
                  <c:ext xmlns:c16="http://schemas.microsoft.com/office/drawing/2014/chart" uri="{C3380CC4-5D6E-409C-BE32-E72D297353CC}">
                    <c16:uniqueId val="{00000031-2771-4E34-AB46-1374B532745E}"/>
                  </c:ext>
                </c:extLst>
              </c15:ser>
            </c15:filteredScatterSeries>
          </c:ext>
        </c:extLst>
      </c:scatterChart>
      <c:valAx>
        <c:axId val="308150008"/>
        <c:scaling>
          <c:orientation val="minMax"/>
          <c:max val="72"/>
          <c:min val="0"/>
        </c:scaling>
        <c:delete val="0"/>
        <c:axPos val="b"/>
        <c:title>
          <c:tx>
            <c:rich>
              <a:bodyPr/>
              <a:lstStyle/>
              <a:p>
                <a:pPr>
                  <a:defRPr sz="1200" b="1" i="0" u="none" strike="noStrike" baseline="0">
                    <a:solidFill>
                      <a:srgbClr val="000000"/>
                    </a:solidFill>
                    <a:latin typeface="Arial"/>
                    <a:ea typeface="Arial"/>
                    <a:cs typeface="Arial"/>
                  </a:defRPr>
                </a:pPr>
                <a:r>
                  <a:rPr lang="nb-NO"/>
                  <a:t>Tid (timer)</a:t>
                </a:r>
              </a:p>
            </c:rich>
          </c:tx>
          <c:layout>
            <c:manualLayout>
              <c:xMode val="edge"/>
              <c:yMode val="edge"/>
              <c:x val="0.5023400936037441"/>
              <c:y val="0.94444590259550887"/>
            </c:manualLayout>
          </c:layout>
          <c:overlay val="0"/>
          <c:spPr>
            <a:noFill/>
            <a:ln w="25400">
              <a:noFill/>
            </a:ln>
          </c:spPr>
        </c:title>
        <c:numFmt formatCode="General" sourceLinked="1"/>
        <c:majorTickMark val="out"/>
        <c:minorTickMark val="none"/>
        <c:tickLblPos val="nextTo"/>
        <c:spPr>
          <a:ln w="381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b-NO"/>
          </a:p>
        </c:txPr>
        <c:crossAx val="249669360"/>
        <c:crosses val="autoZero"/>
        <c:crossBetween val="midCat"/>
      </c:valAx>
      <c:valAx>
        <c:axId val="249669360"/>
        <c:scaling>
          <c:orientation val="minMax"/>
          <c:max val="3.5"/>
          <c:min val="0"/>
        </c:scaling>
        <c:delete val="0"/>
        <c:axPos val="l"/>
        <c:title>
          <c:tx>
            <c:rich>
              <a:bodyPr/>
              <a:lstStyle/>
              <a:p>
                <a:pPr>
                  <a:defRPr sz="1200" b="1" i="0" u="none" strike="noStrike" baseline="0">
                    <a:solidFill>
                      <a:srgbClr val="000000"/>
                    </a:solidFill>
                    <a:latin typeface="Arial"/>
                    <a:ea typeface="Arial"/>
                    <a:cs typeface="Arial"/>
                  </a:defRPr>
                </a:pPr>
                <a:r>
                  <a:rPr lang="nb-NO"/>
                  <a:t>Måleverdi (mg/L)</a:t>
                </a:r>
              </a:p>
              <a:p>
                <a:pPr>
                  <a:defRPr sz="1200" b="1" i="0" u="none" strike="noStrike" baseline="0">
                    <a:solidFill>
                      <a:srgbClr val="000000"/>
                    </a:solidFill>
                    <a:latin typeface="Arial"/>
                    <a:ea typeface="Arial"/>
                    <a:cs typeface="Arial"/>
                  </a:defRPr>
                </a:pPr>
                <a:endParaRPr lang="nb-NO"/>
              </a:p>
            </c:rich>
          </c:tx>
          <c:layout>
            <c:manualLayout>
              <c:xMode val="edge"/>
              <c:yMode val="edge"/>
              <c:x val="1.6561971862189738E-2"/>
              <c:y val="0.40740794128422736"/>
            </c:manualLayout>
          </c:layout>
          <c:overlay val="0"/>
          <c:spPr>
            <a:noFill/>
            <a:ln w="25400">
              <a:noFill/>
            </a:ln>
          </c:spPr>
        </c:title>
        <c:numFmt formatCode="0.0" sourceLinked="0"/>
        <c:majorTickMark val="out"/>
        <c:minorTickMark val="none"/>
        <c:tickLblPos val="nextTo"/>
        <c:spPr>
          <a:ln w="381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b-NO"/>
          </a:p>
        </c:txPr>
        <c:crossAx val="308150008"/>
        <c:crosses val="autoZero"/>
        <c:crossBetween val="midCat"/>
        <c:majorUnit val="0.5"/>
        <c:minorUnit val="0.5"/>
      </c:valAx>
      <c:spPr>
        <a:noFill/>
        <a:ln w="25400">
          <a:solidFill>
            <a:srgbClr val="FFFFFF"/>
          </a:solidFill>
          <a:prstDash val="solid"/>
        </a:ln>
      </c:spPr>
    </c:plotArea>
    <c:legend>
      <c:legendPos val="r"/>
      <c:layout>
        <c:manualLayout>
          <c:xMode val="edge"/>
          <c:yMode val="edge"/>
          <c:x val="0.86650891628064008"/>
          <c:y val="6.3477179769004841E-2"/>
          <c:w val="0.12089265643956541"/>
          <c:h val="0.83667621638828327"/>
        </c:manualLayout>
      </c:layout>
      <c:overlay val="0"/>
    </c:legend>
    <c:plotVisOnly val="1"/>
    <c:dispBlanksAs val="span"/>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nb-NO"/>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nb-NO"/>
              <a:t>D-Dimer: Plasma på blod</a:t>
            </a:r>
          </a:p>
          <a:p>
            <a:pPr>
              <a:defRPr/>
            </a:pPr>
            <a:endParaRPr lang="nb-NO"/>
          </a:p>
        </c:rich>
      </c:tx>
      <c:overlay val="0"/>
    </c:title>
    <c:autoTitleDeleted val="0"/>
    <c:plotArea>
      <c:layout>
        <c:manualLayout>
          <c:layoutTarget val="inner"/>
          <c:xMode val="edge"/>
          <c:yMode val="edge"/>
          <c:x val="0.12187509298331679"/>
          <c:y val="4.1269905242288629E-2"/>
          <c:w val="0.83750063896227944"/>
          <c:h val="0.85238227365803831"/>
        </c:manualLayout>
      </c:layout>
      <c:scatterChart>
        <c:scatterStyle val="lineMarker"/>
        <c:varyColors val="0"/>
        <c:ser>
          <c:idx val="0"/>
          <c:order val="0"/>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 Plasma på blod'!$B$34:$F$34</c:f>
              <c:numCache>
                <c:formatCode>0.00</c:formatCode>
                <c:ptCount val="5"/>
                <c:pt idx="0">
                  <c:v>100</c:v>
                </c:pt>
                <c:pt idx="1">
                  <c:v>104.4776119402985</c:v>
                </c:pt>
                <c:pt idx="2">
                  <c:v>100</c:v>
                </c:pt>
                <c:pt idx="3">
                  <c:v>100</c:v>
                </c:pt>
                <c:pt idx="4">
                  <c:v>91.044776119402982</c:v>
                </c:pt>
              </c:numCache>
            </c:numRef>
          </c:yVal>
          <c:smooth val="0"/>
          <c:extLst>
            <c:ext xmlns:c16="http://schemas.microsoft.com/office/drawing/2014/chart" uri="{C3380CC4-5D6E-409C-BE32-E72D297353CC}">
              <c16:uniqueId val="{00000000-EAAE-48AE-8B8A-F9BD4E5DEAE2}"/>
            </c:ext>
          </c:extLst>
        </c:ser>
        <c:ser>
          <c:idx val="1"/>
          <c:order val="1"/>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 Plasma på blod'!$B$35:$F$35</c:f>
              <c:numCache>
                <c:formatCode>0.00</c:formatCode>
                <c:ptCount val="5"/>
                <c:pt idx="0">
                  <c:v>100</c:v>
                </c:pt>
                <c:pt idx="1">
                  <c:v>98.68421052631578</c:v>
                </c:pt>
                <c:pt idx="2">
                  <c:v>103.94736842105263</c:v>
                </c:pt>
                <c:pt idx="3">
                  <c:v>102.63157894736842</c:v>
                </c:pt>
                <c:pt idx="4">
                  <c:v>103.94736842105263</c:v>
                </c:pt>
              </c:numCache>
            </c:numRef>
          </c:yVal>
          <c:smooth val="0"/>
          <c:extLst>
            <c:ext xmlns:c16="http://schemas.microsoft.com/office/drawing/2014/chart" uri="{C3380CC4-5D6E-409C-BE32-E72D297353CC}">
              <c16:uniqueId val="{00000001-EAAE-48AE-8B8A-F9BD4E5DEAE2}"/>
            </c:ext>
          </c:extLst>
        </c:ser>
        <c:ser>
          <c:idx val="2"/>
          <c:order val="2"/>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 Plasma på blod'!$B$36:$F$36</c:f>
              <c:numCache>
                <c:formatCode>0.00</c:formatCode>
                <c:ptCount val="5"/>
                <c:pt idx="0">
                  <c:v>100</c:v>
                </c:pt>
                <c:pt idx="1">
                  <c:v>105.66037735849056</c:v>
                </c:pt>
                <c:pt idx="2">
                  <c:v>101.88679245283019</c:v>
                </c:pt>
                <c:pt idx="3">
                  <c:v>102.83018867924527</c:v>
                </c:pt>
                <c:pt idx="4">
                  <c:v>100.62893081761007</c:v>
                </c:pt>
              </c:numCache>
            </c:numRef>
          </c:yVal>
          <c:smooth val="0"/>
          <c:extLst>
            <c:ext xmlns:c16="http://schemas.microsoft.com/office/drawing/2014/chart" uri="{C3380CC4-5D6E-409C-BE32-E72D297353CC}">
              <c16:uniqueId val="{00000002-EAAE-48AE-8B8A-F9BD4E5DEAE2}"/>
            </c:ext>
          </c:extLst>
        </c:ser>
        <c:ser>
          <c:idx val="3"/>
          <c:order val="3"/>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 Plasma på blod'!$B$37:$F$37</c:f>
              <c:numCache>
                <c:formatCode>0.00</c:formatCode>
                <c:ptCount val="5"/>
                <c:pt idx="0">
                  <c:v>100</c:v>
                </c:pt>
                <c:pt idx="1">
                  <c:v>92.391304347826079</c:v>
                </c:pt>
                <c:pt idx="2">
                  <c:v>89.130434782608688</c:v>
                </c:pt>
                <c:pt idx="3">
                  <c:v>94.565217391304344</c:v>
                </c:pt>
                <c:pt idx="4">
                  <c:v>92.391304347826079</c:v>
                </c:pt>
              </c:numCache>
            </c:numRef>
          </c:yVal>
          <c:smooth val="0"/>
          <c:extLst>
            <c:ext xmlns:c16="http://schemas.microsoft.com/office/drawing/2014/chart" uri="{C3380CC4-5D6E-409C-BE32-E72D297353CC}">
              <c16:uniqueId val="{00000003-EAAE-48AE-8B8A-F9BD4E5DEAE2}"/>
            </c:ext>
          </c:extLst>
        </c:ser>
        <c:ser>
          <c:idx val="4"/>
          <c:order val="4"/>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 Plasma på blod'!$B$38:$F$38</c:f>
              <c:numCache>
                <c:formatCode>0.00</c:formatCode>
                <c:ptCount val="5"/>
                <c:pt idx="0">
                  <c:v>100</c:v>
                </c:pt>
                <c:pt idx="1">
                  <c:v>104.73372781065089</c:v>
                </c:pt>
                <c:pt idx="2">
                  <c:v>100</c:v>
                </c:pt>
                <c:pt idx="3">
                  <c:v>101.18343195266273</c:v>
                </c:pt>
                <c:pt idx="4">
                  <c:v>99.408284023668642</c:v>
                </c:pt>
              </c:numCache>
            </c:numRef>
          </c:yVal>
          <c:smooth val="0"/>
          <c:extLst>
            <c:ext xmlns:c16="http://schemas.microsoft.com/office/drawing/2014/chart" uri="{C3380CC4-5D6E-409C-BE32-E72D297353CC}">
              <c16:uniqueId val="{00000004-EAAE-48AE-8B8A-F9BD4E5DEAE2}"/>
            </c:ext>
          </c:extLst>
        </c:ser>
        <c:ser>
          <c:idx val="5"/>
          <c:order val="5"/>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 Plasma på blod'!$B$39:$F$39</c:f>
              <c:numCache>
                <c:formatCode>0.00</c:formatCode>
                <c:ptCount val="5"/>
                <c:pt idx="0">
                  <c:v>100</c:v>
                </c:pt>
                <c:pt idx="1">
                  <c:v>100</c:v>
                </c:pt>
                <c:pt idx="2">
                  <c:v>100</c:v>
                </c:pt>
                <c:pt idx="3">
                  <c:v>100</c:v>
                </c:pt>
                <c:pt idx="4">
                  <c:v>100</c:v>
                </c:pt>
              </c:numCache>
            </c:numRef>
          </c:yVal>
          <c:smooth val="0"/>
          <c:extLst>
            <c:ext xmlns:c16="http://schemas.microsoft.com/office/drawing/2014/chart" uri="{C3380CC4-5D6E-409C-BE32-E72D297353CC}">
              <c16:uniqueId val="{00000005-EAAE-48AE-8B8A-F9BD4E5DEAE2}"/>
            </c:ext>
          </c:extLst>
        </c:ser>
        <c:ser>
          <c:idx val="6"/>
          <c:order val="6"/>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 Plasma på blod'!$B$40:$F$40</c:f>
              <c:numCache>
                <c:formatCode>0.00</c:formatCode>
                <c:ptCount val="5"/>
                <c:pt idx="0">
                  <c:v>100</c:v>
                </c:pt>
                <c:pt idx="1">
                  <c:v>100</c:v>
                </c:pt>
                <c:pt idx="2">
                  <c:v>92.982456140350891</c:v>
                </c:pt>
                <c:pt idx="3">
                  <c:v>92.982456140350891</c:v>
                </c:pt>
                <c:pt idx="4">
                  <c:v>86.842105263157904</c:v>
                </c:pt>
              </c:numCache>
            </c:numRef>
          </c:yVal>
          <c:smooth val="0"/>
          <c:extLst>
            <c:ext xmlns:c16="http://schemas.microsoft.com/office/drawing/2014/chart" uri="{C3380CC4-5D6E-409C-BE32-E72D297353CC}">
              <c16:uniqueId val="{00000006-EAAE-48AE-8B8A-F9BD4E5DEAE2}"/>
            </c:ext>
          </c:extLst>
        </c:ser>
        <c:ser>
          <c:idx val="7"/>
          <c:order val="7"/>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 Plasma på blod'!$B$41:$F$41</c:f>
              <c:numCache>
                <c:formatCode>0.00</c:formatCode>
                <c:ptCount val="5"/>
                <c:pt idx="0">
                  <c:v>100</c:v>
                </c:pt>
                <c:pt idx="1">
                  <c:v>128.57142857142856</c:v>
                </c:pt>
                <c:pt idx="2">
                  <c:v>107.14285714285714</c:v>
                </c:pt>
                <c:pt idx="3">
                  <c:v>107.14285714285714</c:v>
                </c:pt>
                <c:pt idx="4">
                  <c:v>117.85714285714286</c:v>
                </c:pt>
              </c:numCache>
            </c:numRef>
          </c:yVal>
          <c:smooth val="0"/>
          <c:extLst>
            <c:ext xmlns:c16="http://schemas.microsoft.com/office/drawing/2014/chart" uri="{C3380CC4-5D6E-409C-BE32-E72D297353CC}">
              <c16:uniqueId val="{00000007-EAAE-48AE-8B8A-F9BD4E5DEAE2}"/>
            </c:ext>
          </c:extLst>
        </c:ser>
        <c:ser>
          <c:idx val="8"/>
          <c:order val="8"/>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 Plasma på blod'!$B$42:$F$42</c:f>
              <c:numCache>
                <c:formatCode>0.00</c:formatCode>
                <c:ptCount val="5"/>
                <c:pt idx="0">
                  <c:v>100</c:v>
                </c:pt>
                <c:pt idx="1">
                  <c:v>97.647058823529406</c:v>
                </c:pt>
                <c:pt idx="2">
                  <c:v>104.70588235294119</c:v>
                </c:pt>
                <c:pt idx="3">
                  <c:v>98.82352941176471</c:v>
                </c:pt>
                <c:pt idx="4">
                  <c:v>96.470588235294116</c:v>
                </c:pt>
              </c:numCache>
            </c:numRef>
          </c:yVal>
          <c:smooth val="0"/>
          <c:extLst>
            <c:ext xmlns:c16="http://schemas.microsoft.com/office/drawing/2014/chart" uri="{C3380CC4-5D6E-409C-BE32-E72D297353CC}">
              <c16:uniqueId val="{00000008-EAAE-48AE-8B8A-F9BD4E5DEAE2}"/>
            </c:ext>
          </c:extLst>
        </c:ser>
        <c:ser>
          <c:idx val="9"/>
          <c:order val="9"/>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 Plasma på blod'!$B$43:$F$43</c:f>
              <c:numCache>
                <c:formatCode>0.00</c:formatCode>
                <c:ptCount val="5"/>
                <c:pt idx="0">
                  <c:v>100</c:v>
                </c:pt>
                <c:pt idx="1">
                  <c:v>100</c:v>
                </c:pt>
                <c:pt idx="2">
                  <c:v>100</c:v>
                </c:pt>
                <c:pt idx="3">
                  <c:v>100</c:v>
                </c:pt>
                <c:pt idx="4">
                  <c:v>100</c:v>
                </c:pt>
              </c:numCache>
            </c:numRef>
          </c:yVal>
          <c:smooth val="0"/>
          <c:extLst>
            <c:ext xmlns:c16="http://schemas.microsoft.com/office/drawing/2014/chart" uri="{C3380CC4-5D6E-409C-BE32-E72D297353CC}">
              <c16:uniqueId val="{00000009-EAAE-48AE-8B8A-F9BD4E5DEAE2}"/>
            </c:ext>
          </c:extLst>
        </c:ser>
        <c:ser>
          <c:idx val="10"/>
          <c:order val="10"/>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 Plasma på blod'!$B$44:$F$44</c:f>
              <c:numCache>
                <c:formatCode>0.00</c:formatCode>
                <c:ptCount val="5"/>
                <c:pt idx="0">
                  <c:v>100</c:v>
                </c:pt>
                <c:pt idx="1">
                  <c:v>120.58823529411764</c:v>
                </c:pt>
                <c:pt idx="2">
                  <c:v>113.23529411764706</c:v>
                </c:pt>
                <c:pt idx="3">
                  <c:v>107.35294117647058</c:v>
                </c:pt>
                <c:pt idx="4">
                  <c:v>117.64705882352942</c:v>
                </c:pt>
              </c:numCache>
            </c:numRef>
          </c:yVal>
          <c:smooth val="0"/>
          <c:extLst>
            <c:ext xmlns:c16="http://schemas.microsoft.com/office/drawing/2014/chart" uri="{C3380CC4-5D6E-409C-BE32-E72D297353CC}">
              <c16:uniqueId val="{0000000A-EAAE-48AE-8B8A-F9BD4E5DEAE2}"/>
            </c:ext>
          </c:extLst>
        </c:ser>
        <c:ser>
          <c:idx val="11"/>
          <c:order val="11"/>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 Plasma på blod'!$B$45:$F$45</c:f>
              <c:numCache>
                <c:formatCode>0.00</c:formatCode>
                <c:ptCount val="5"/>
                <c:pt idx="0">
                  <c:v>100</c:v>
                </c:pt>
                <c:pt idx="1">
                  <c:v>90.000000000000014</c:v>
                </c:pt>
                <c:pt idx="2">
                  <c:v>103.33333333333334</c:v>
                </c:pt>
                <c:pt idx="3">
                  <c:v>90.000000000000014</c:v>
                </c:pt>
                <c:pt idx="4">
                  <c:v>106.66666666666667</c:v>
                </c:pt>
              </c:numCache>
            </c:numRef>
          </c:yVal>
          <c:smooth val="0"/>
          <c:extLst>
            <c:ext xmlns:c16="http://schemas.microsoft.com/office/drawing/2014/chart" uri="{C3380CC4-5D6E-409C-BE32-E72D297353CC}">
              <c16:uniqueId val="{0000000B-EAAE-48AE-8B8A-F9BD4E5DEAE2}"/>
            </c:ext>
          </c:extLst>
        </c:ser>
        <c:ser>
          <c:idx val="12"/>
          <c:order val="12"/>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 Plasma på blod'!$B$46:$F$46</c:f>
              <c:numCache>
                <c:formatCode>0.00</c:formatCode>
                <c:ptCount val="5"/>
                <c:pt idx="0">
                  <c:v>100</c:v>
                </c:pt>
                <c:pt idx="1">
                  <c:v>112.9032258064516</c:v>
                </c:pt>
                <c:pt idx="2">
                  <c:v>103.2258064516129</c:v>
                </c:pt>
                <c:pt idx="3">
                  <c:v>93.548387096774192</c:v>
                </c:pt>
                <c:pt idx="4">
                  <c:v>112.9032258064516</c:v>
                </c:pt>
              </c:numCache>
            </c:numRef>
          </c:yVal>
          <c:smooth val="0"/>
          <c:extLst>
            <c:ext xmlns:c16="http://schemas.microsoft.com/office/drawing/2014/chart" uri="{C3380CC4-5D6E-409C-BE32-E72D297353CC}">
              <c16:uniqueId val="{0000000C-EAAE-48AE-8B8A-F9BD4E5DEAE2}"/>
            </c:ext>
          </c:extLst>
        </c:ser>
        <c:ser>
          <c:idx val="13"/>
          <c:order val="13"/>
          <c:spPr>
            <a:ln w="28575">
              <a:noFill/>
            </a:ln>
          </c:spPr>
          <c:marker>
            <c:symbol val="circle"/>
            <c:size val="5"/>
            <c:spPr>
              <a:noFill/>
              <a:ln>
                <a:solidFill>
                  <a:srgbClr val="000080"/>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 Plasma på blod'!$B$47:$F$47</c:f>
              <c:numCache>
                <c:formatCode>0.00</c:formatCode>
                <c:ptCount val="5"/>
                <c:pt idx="0">
                  <c:v>100</c:v>
                </c:pt>
                <c:pt idx="1">
                  <c:v>81.818181818181827</c:v>
                </c:pt>
                <c:pt idx="2">
                  <c:v>100</c:v>
                </c:pt>
                <c:pt idx="3">
                  <c:v>81.818181818181827</c:v>
                </c:pt>
                <c:pt idx="4">
                  <c:v>81.818181818181827</c:v>
                </c:pt>
              </c:numCache>
            </c:numRef>
          </c:yVal>
          <c:smooth val="0"/>
          <c:extLst>
            <c:ext xmlns:c16="http://schemas.microsoft.com/office/drawing/2014/chart" uri="{C3380CC4-5D6E-409C-BE32-E72D297353CC}">
              <c16:uniqueId val="{0000000D-EAAE-48AE-8B8A-F9BD4E5DEAE2}"/>
            </c:ext>
          </c:extLst>
        </c:ser>
        <c:ser>
          <c:idx val="14"/>
          <c:order val="14"/>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 Plasma på blod'!$B$48:$F$48</c:f>
              <c:numCache>
                <c:formatCode>0.00</c:formatCode>
                <c:ptCount val="5"/>
                <c:pt idx="0">
                  <c:v>100</c:v>
                </c:pt>
                <c:pt idx="1">
                  <c:v>0</c:v>
                </c:pt>
                <c:pt idx="2">
                  <c:v>104.8780487804878</c:v>
                </c:pt>
                <c:pt idx="3">
                  <c:v>101.62601626016261</c:v>
                </c:pt>
                <c:pt idx="4">
                  <c:v>112.19512195121951</c:v>
                </c:pt>
              </c:numCache>
            </c:numRef>
          </c:yVal>
          <c:smooth val="0"/>
          <c:extLst>
            <c:ext xmlns:c16="http://schemas.microsoft.com/office/drawing/2014/chart" uri="{C3380CC4-5D6E-409C-BE32-E72D297353CC}">
              <c16:uniqueId val="{0000000E-EAAE-48AE-8B8A-F9BD4E5DEAE2}"/>
            </c:ext>
          </c:extLst>
        </c:ser>
        <c:ser>
          <c:idx val="15"/>
          <c:order val="15"/>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 Plasma på blod'!$B$49:$F$49</c:f>
              <c:numCache>
                <c:formatCode>0.00</c:formatCode>
                <c:ptCount val="5"/>
                <c:pt idx="0">
                  <c:v>100</c:v>
                </c:pt>
                <c:pt idx="1">
                  <c:v>0</c:v>
                </c:pt>
                <c:pt idx="2">
                  <c:v>94.897959183673478</c:v>
                </c:pt>
                <c:pt idx="3">
                  <c:v>104.08163265306123</c:v>
                </c:pt>
                <c:pt idx="4">
                  <c:v>98.979591836734699</c:v>
                </c:pt>
              </c:numCache>
            </c:numRef>
          </c:yVal>
          <c:smooth val="0"/>
          <c:extLst>
            <c:ext xmlns:c16="http://schemas.microsoft.com/office/drawing/2014/chart" uri="{C3380CC4-5D6E-409C-BE32-E72D297353CC}">
              <c16:uniqueId val="{0000000F-EAAE-48AE-8B8A-F9BD4E5DEAE2}"/>
            </c:ext>
          </c:extLst>
        </c:ser>
        <c:ser>
          <c:idx val="16"/>
          <c:order val="16"/>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 Plasma på blod'!$B$50:$F$50</c:f>
              <c:numCache>
                <c:formatCode>0.00</c:formatCode>
                <c:ptCount val="5"/>
                <c:pt idx="0">
                  <c:v>100</c:v>
                </c:pt>
                <c:pt idx="1">
                  <c:v>93.442622950819668</c:v>
                </c:pt>
                <c:pt idx="2">
                  <c:v>91.8032786885246</c:v>
                </c:pt>
                <c:pt idx="3">
                  <c:v>103.27868852459017</c:v>
                </c:pt>
                <c:pt idx="4">
                  <c:v>96.721311475409834</c:v>
                </c:pt>
              </c:numCache>
            </c:numRef>
          </c:yVal>
          <c:smooth val="0"/>
          <c:extLst>
            <c:ext xmlns:c16="http://schemas.microsoft.com/office/drawing/2014/chart" uri="{C3380CC4-5D6E-409C-BE32-E72D297353CC}">
              <c16:uniqueId val="{00000010-EAAE-48AE-8B8A-F9BD4E5DEAE2}"/>
            </c:ext>
          </c:extLst>
        </c:ser>
        <c:ser>
          <c:idx val="17"/>
          <c:order val="17"/>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 Plasma på blod'!$B$51:$F$51</c:f>
              <c:numCache>
                <c:formatCode>0.00</c:formatCode>
                <c:ptCount val="5"/>
                <c:pt idx="0">
                  <c:v>100</c:v>
                </c:pt>
                <c:pt idx="1">
                  <c:v>111.1111111111111</c:v>
                </c:pt>
                <c:pt idx="2">
                  <c:v>103.7037037037037</c:v>
                </c:pt>
                <c:pt idx="3">
                  <c:v>103.7037037037037</c:v>
                </c:pt>
                <c:pt idx="4">
                  <c:v>100</c:v>
                </c:pt>
              </c:numCache>
            </c:numRef>
          </c:yVal>
          <c:smooth val="0"/>
          <c:extLst>
            <c:ext xmlns:c16="http://schemas.microsoft.com/office/drawing/2014/chart" uri="{C3380CC4-5D6E-409C-BE32-E72D297353CC}">
              <c16:uniqueId val="{00000011-EAAE-48AE-8B8A-F9BD4E5DEAE2}"/>
            </c:ext>
          </c:extLst>
        </c:ser>
        <c:ser>
          <c:idx val="18"/>
          <c:order val="18"/>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 Plasma på blod'!$B$52:$F$52</c:f>
              <c:numCache>
                <c:formatCode>0.00</c:formatCode>
                <c:ptCount val="5"/>
                <c:pt idx="0">
                  <c:v>100</c:v>
                </c:pt>
                <c:pt idx="1">
                  <c:v>95.65217391304347</c:v>
                </c:pt>
                <c:pt idx="2">
                  <c:v>86.956521739130437</c:v>
                </c:pt>
                <c:pt idx="3">
                  <c:v>71.739130434782609</c:v>
                </c:pt>
                <c:pt idx="4">
                  <c:v>73.913043478260875</c:v>
                </c:pt>
              </c:numCache>
            </c:numRef>
          </c:yVal>
          <c:smooth val="0"/>
          <c:extLst>
            <c:ext xmlns:c16="http://schemas.microsoft.com/office/drawing/2014/chart" uri="{C3380CC4-5D6E-409C-BE32-E72D297353CC}">
              <c16:uniqueId val="{00000012-EAAE-48AE-8B8A-F9BD4E5DEAE2}"/>
            </c:ext>
          </c:extLst>
        </c:ser>
        <c:ser>
          <c:idx val="19"/>
          <c:order val="19"/>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 Plasma på blod'!$B$53:$F$53</c:f>
              <c:numCache>
                <c:formatCode>0.00</c:formatCode>
                <c:ptCount val="5"/>
                <c:pt idx="0">
                  <c:v>100</c:v>
                </c:pt>
                <c:pt idx="1">
                  <c:v>95.65217391304347</c:v>
                </c:pt>
                <c:pt idx="2">
                  <c:v>106.52173913043477</c:v>
                </c:pt>
                <c:pt idx="3">
                  <c:v>95.65217391304347</c:v>
                </c:pt>
                <c:pt idx="4">
                  <c:v>97.826086956521735</c:v>
                </c:pt>
              </c:numCache>
            </c:numRef>
          </c:yVal>
          <c:smooth val="0"/>
          <c:extLst>
            <c:ext xmlns:c16="http://schemas.microsoft.com/office/drawing/2014/chart" uri="{C3380CC4-5D6E-409C-BE32-E72D297353CC}">
              <c16:uniqueId val="{00000013-EAAE-48AE-8B8A-F9BD4E5DEAE2}"/>
            </c:ext>
          </c:extLst>
        </c:ser>
        <c:ser>
          <c:idx val="20"/>
          <c:order val="20"/>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4-EAAE-48AE-8B8A-F9BD4E5DEAE2}"/>
            </c:ext>
          </c:extLst>
        </c:ser>
        <c:ser>
          <c:idx val="21"/>
          <c:order val="21"/>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5-EAAE-48AE-8B8A-F9BD4E5DEAE2}"/>
            </c:ext>
          </c:extLst>
        </c:ser>
        <c:ser>
          <c:idx val="22"/>
          <c:order val="22"/>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6-EAAE-48AE-8B8A-F9BD4E5DEAE2}"/>
            </c:ext>
          </c:extLst>
        </c:ser>
        <c:ser>
          <c:idx val="23"/>
          <c:order val="23"/>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7-EAAE-48AE-8B8A-F9BD4E5DEAE2}"/>
            </c:ext>
          </c:extLst>
        </c:ser>
        <c:ser>
          <c:idx val="24"/>
          <c:order val="24"/>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8-EAAE-48AE-8B8A-F9BD4E5DEAE2}"/>
            </c:ext>
          </c:extLst>
        </c:ser>
        <c:ser>
          <c:idx val="25"/>
          <c:order val="25"/>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9-EAAE-48AE-8B8A-F9BD4E5DEAE2}"/>
            </c:ext>
          </c:extLst>
        </c:ser>
        <c:ser>
          <c:idx val="26"/>
          <c:order val="26"/>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A-EAAE-48AE-8B8A-F9BD4E5DEAE2}"/>
            </c:ext>
          </c:extLst>
        </c:ser>
        <c:ser>
          <c:idx val="27"/>
          <c:order val="27"/>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B-EAAE-48AE-8B8A-F9BD4E5DEAE2}"/>
            </c:ext>
          </c:extLst>
        </c:ser>
        <c:ser>
          <c:idx val="28"/>
          <c:order val="28"/>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C-EAAE-48AE-8B8A-F9BD4E5DEAE2}"/>
            </c:ext>
          </c:extLst>
        </c:ser>
        <c:ser>
          <c:idx val="29"/>
          <c:order val="29"/>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D-EAAE-48AE-8B8A-F9BD4E5DEAE2}"/>
            </c:ext>
          </c:extLst>
        </c:ser>
        <c:ser>
          <c:idx val="30"/>
          <c:order val="30"/>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E-EAAE-48AE-8B8A-F9BD4E5DEAE2}"/>
            </c:ext>
          </c:extLst>
        </c:ser>
        <c:ser>
          <c:idx val="31"/>
          <c:order val="31"/>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1F-EAAE-48AE-8B8A-F9BD4E5DEAE2}"/>
            </c:ext>
          </c:extLst>
        </c:ser>
        <c:ser>
          <c:idx val="32"/>
          <c:order val="32"/>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0-EAAE-48AE-8B8A-F9BD4E5DEAE2}"/>
            </c:ext>
          </c:extLst>
        </c:ser>
        <c:ser>
          <c:idx val="33"/>
          <c:order val="33"/>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1-EAAE-48AE-8B8A-F9BD4E5DEAE2}"/>
            </c:ext>
          </c:extLst>
        </c:ser>
        <c:ser>
          <c:idx val="34"/>
          <c:order val="34"/>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2-EAAE-48AE-8B8A-F9BD4E5DEAE2}"/>
            </c:ext>
          </c:extLst>
        </c:ser>
        <c:ser>
          <c:idx val="35"/>
          <c:order val="35"/>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3-EAAE-48AE-8B8A-F9BD4E5DEAE2}"/>
            </c:ext>
          </c:extLst>
        </c:ser>
        <c:ser>
          <c:idx val="36"/>
          <c:order val="36"/>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4-EAAE-48AE-8B8A-F9BD4E5DEAE2}"/>
            </c:ext>
          </c:extLst>
        </c:ser>
        <c:ser>
          <c:idx val="37"/>
          <c:order val="37"/>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5-EAAE-48AE-8B8A-F9BD4E5DEAE2}"/>
            </c:ext>
          </c:extLst>
        </c:ser>
        <c:ser>
          <c:idx val="38"/>
          <c:order val="38"/>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6-EAAE-48AE-8B8A-F9BD4E5DEAE2}"/>
            </c:ext>
          </c:extLst>
        </c:ser>
        <c:ser>
          <c:idx val="39"/>
          <c:order val="39"/>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7-EAAE-48AE-8B8A-F9BD4E5DEAE2}"/>
            </c:ext>
          </c:extLst>
        </c:ser>
        <c:ser>
          <c:idx val="40"/>
          <c:order val="40"/>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8-EAAE-48AE-8B8A-F9BD4E5DEAE2}"/>
            </c:ext>
          </c:extLst>
        </c:ser>
        <c:ser>
          <c:idx val="41"/>
          <c:order val="41"/>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9-EAAE-48AE-8B8A-F9BD4E5DEAE2}"/>
            </c:ext>
          </c:extLst>
        </c:ser>
        <c:ser>
          <c:idx val="42"/>
          <c:order val="42"/>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A-EAAE-48AE-8B8A-F9BD4E5DEAE2}"/>
            </c:ext>
          </c:extLst>
        </c:ser>
        <c:ser>
          <c:idx val="43"/>
          <c:order val="43"/>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B-EAAE-48AE-8B8A-F9BD4E5DEAE2}"/>
            </c:ext>
          </c:extLst>
        </c:ser>
        <c:ser>
          <c:idx val="44"/>
          <c:order val="44"/>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C-EAAE-48AE-8B8A-F9BD4E5DEAE2}"/>
            </c:ext>
          </c:extLst>
        </c:ser>
        <c:ser>
          <c:idx val="45"/>
          <c:order val="45"/>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D-EAAE-48AE-8B8A-F9BD4E5DEAE2}"/>
            </c:ext>
          </c:extLst>
        </c:ser>
        <c:ser>
          <c:idx val="46"/>
          <c:order val="46"/>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E-EAAE-48AE-8B8A-F9BD4E5DEAE2}"/>
            </c:ext>
          </c:extLst>
        </c:ser>
        <c:ser>
          <c:idx val="47"/>
          <c:order val="47"/>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2F-EAAE-48AE-8B8A-F9BD4E5DEAE2}"/>
            </c:ext>
          </c:extLst>
        </c:ser>
        <c:ser>
          <c:idx val="48"/>
          <c:order val="48"/>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30-EAAE-48AE-8B8A-F9BD4E5DEAE2}"/>
            </c:ext>
          </c:extLst>
        </c:ser>
        <c:ser>
          <c:idx val="49"/>
          <c:order val="49"/>
          <c:spPr>
            <a:ln w="28575">
              <a:noFill/>
            </a:ln>
          </c:spPr>
          <c:marker>
            <c:symbol val="circle"/>
            <c:size val="5"/>
            <c:spPr>
              <a:noFill/>
              <a:ln>
                <a:solidFill>
                  <a:srgbClr val="0000FF"/>
                </a:solidFill>
                <a:prstDash val="solid"/>
              </a:ln>
            </c:spPr>
          </c:marker>
          <c:xVal>
            <c:numRef>
              <c:f>'Data Plasma på blod'!$B$6:$F$6</c:f>
              <c:numCache>
                <c:formatCode>General</c:formatCode>
                <c:ptCount val="5"/>
                <c:pt idx="0">
                  <c:v>0</c:v>
                </c:pt>
                <c:pt idx="1">
                  <c:v>12</c:v>
                </c:pt>
                <c:pt idx="2">
                  <c:v>24</c:v>
                </c:pt>
                <c:pt idx="3">
                  <c:v>48</c:v>
                </c:pt>
                <c:pt idx="4">
                  <c:v>72</c:v>
                </c:pt>
              </c:numCache>
            </c:numRef>
          </c:xVal>
          <c:yVal>
            <c:numRef>
              <c:f>Data!#REF!</c:f>
              <c:numCache>
                <c:formatCode>General</c:formatCode>
                <c:ptCount val="1"/>
                <c:pt idx="0">
                  <c:v>1</c:v>
                </c:pt>
              </c:numCache>
            </c:numRef>
          </c:yVal>
          <c:smooth val="0"/>
          <c:extLst>
            <c:ext xmlns:c16="http://schemas.microsoft.com/office/drawing/2014/chart" uri="{C3380CC4-5D6E-409C-BE32-E72D297353CC}">
              <c16:uniqueId val="{00000031-EAAE-48AE-8B8A-F9BD4E5DEAE2}"/>
            </c:ext>
          </c:extLst>
        </c:ser>
        <c:ser>
          <c:idx val="50"/>
          <c:order val="50"/>
          <c:spPr>
            <a:ln w="28575">
              <a:noFill/>
            </a:ln>
          </c:spPr>
          <c:marker>
            <c:symbol val="circle"/>
            <c:size val="7"/>
            <c:spPr>
              <a:solidFill>
                <a:srgbClr val="FF0000"/>
              </a:solidFill>
              <a:ln>
                <a:solidFill>
                  <a:srgbClr val="FF0000"/>
                </a:solidFill>
                <a:prstDash val="solid"/>
              </a:ln>
            </c:spPr>
          </c:marker>
          <c:errBars>
            <c:errDir val="y"/>
            <c:errBarType val="both"/>
            <c:errValType val="cust"/>
            <c:noEndCap val="0"/>
            <c:plus>
              <c:numRef>
                <c:f>'Data Plasma på blod'!$B$59:$F$59</c:f>
                <c:numCache>
                  <c:formatCode>General</c:formatCode>
                  <c:ptCount val="5"/>
                  <c:pt idx="0">
                    <c:v>0</c:v>
                  </c:pt>
                  <c:pt idx="1">
                    <c:v>4.5782920318824569</c:v>
                  </c:pt>
                  <c:pt idx="2">
                    <c:v>2.5030789216433469</c:v>
                  </c:pt>
                  <c:pt idx="3">
                    <c:v>3.3478687313354003</c:v>
                  </c:pt>
                  <c:pt idx="4">
                    <c:v>4.2995332538148752</c:v>
                  </c:pt>
                </c:numCache>
              </c:numRef>
            </c:plus>
            <c:minus>
              <c:numRef>
                <c:f>'Data Plasma på blod'!$B$59:$F$59</c:f>
                <c:numCache>
                  <c:formatCode>General</c:formatCode>
                  <c:ptCount val="5"/>
                  <c:pt idx="0">
                    <c:v>0</c:v>
                  </c:pt>
                  <c:pt idx="1">
                    <c:v>4.5782920318824569</c:v>
                  </c:pt>
                  <c:pt idx="2">
                    <c:v>2.5030789216433469</c:v>
                  </c:pt>
                  <c:pt idx="3">
                    <c:v>3.3478687313354003</c:v>
                  </c:pt>
                  <c:pt idx="4">
                    <c:v>4.2995332538148752</c:v>
                  </c:pt>
                </c:numCache>
              </c:numRef>
            </c:minus>
            <c:spPr>
              <a:ln w="25400">
                <a:solidFill>
                  <a:srgbClr val="FF0000"/>
                </a:solidFill>
                <a:prstDash val="solid"/>
              </a:ln>
            </c:spPr>
          </c:errBars>
          <c:xVal>
            <c:numRef>
              <c:f>'Data Plasma på blod'!$B$6:$F$6</c:f>
              <c:numCache>
                <c:formatCode>General</c:formatCode>
                <c:ptCount val="5"/>
                <c:pt idx="0">
                  <c:v>0</c:v>
                </c:pt>
                <c:pt idx="1">
                  <c:v>12</c:v>
                </c:pt>
                <c:pt idx="2">
                  <c:v>24</c:v>
                </c:pt>
                <c:pt idx="3">
                  <c:v>48</c:v>
                </c:pt>
                <c:pt idx="4">
                  <c:v>72</c:v>
                </c:pt>
              </c:numCache>
            </c:numRef>
          </c:xVal>
          <c:yVal>
            <c:numRef>
              <c:f>'Data Plasma på blod'!$B$54:$F$54</c:f>
              <c:numCache>
                <c:formatCode>0.00</c:formatCode>
                <c:ptCount val="5"/>
                <c:pt idx="0">
                  <c:v>100</c:v>
                </c:pt>
                <c:pt idx="1">
                  <c:v>101.85185801029492</c:v>
                </c:pt>
                <c:pt idx="2">
                  <c:v>100.41757382105945</c:v>
                </c:pt>
                <c:pt idx="3">
                  <c:v>97.648005762316203</c:v>
                </c:pt>
                <c:pt idx="4">
                  <c:v>99.36303944490659</c:v>
                </c:pt>
              </c:numCache>
            </c:numRef>
          </c:yVal>
          <c:smooth val="0"/>
          <c:extLst>
            <c:ext xmlns:c16="http://schemas.microsoft.com/office/drawing/2014/chart" uri="{C3380CC4-5D6E-409C-BE32-E72D297353CC}">
              <c16:uniqueId val="{00000032-EAAE-48AE-8B8A-F9BD4E5DEAE2}"/>
            </c:ext>
          </c:extLst>
        </c:ser>
        <c:ser>
          <c:idx val="51"/>
          <c:order val="51"/>
          <c:spPr>
            <a:ln w="25400">
              <a:pattFill prst="pct75">
                <a:fgClr>
                  <a:srgbClr val="FF0000"/>
                </a:fgClr>
                <a:bgClr>
                  <a:srgbClr val="FFFFFF"/>
                </a:bgClr>
              </a:pattFill>
              <a:prstDash val="solid"/>
            </a:ln>
          </c:spPr>
          <c:marker>
            <c:symbol val="none"/>
          </c:marker>
          <c:xVal>
            <c:numRef>
              <c:f>'Data Plasma på blod'!$B$6:$F$6</c:f>
              <c:numCache>
                <c:formatCode>General</c:formatCode>
                <c:ptCount val="5"/>
                <c:pt idx="0">
                  <c:v>0</c:v>
                </c:pt>
                <c:pt idx="1">
                  <c:v>12</c:v>
                </c:pt>
                <c:pt idx="2">
                  <c:v>24</c:v>
                </c:pt>
                <c:pt idx="3">
                  <c:v>48</c:v>
                </c:pt>
                <c:pt idx="4">
                  <c:v>72</c:v>
                </c:pt>
              </c:numCache>
            </c:numRef>
          </c:xVal>
          <c:yVal>
            <c:numRef>
              <c:f>'Data Plasma på blod'!$B$62:$F$62</c:f>
              <c:numCache>
                <c:formatCode>0.00</c:formatCode>
                <c:ptCount val="5"/>
                <c:pt idx="0">
                  <c:v>91.2</c:v>
                </c:pt>
                <c:pt idx="1">
                  <c:v>91.2</c:v>
                </c:pt>
                <c:pt idx="2">
                  <c:v>91.2</c:v>
                </c:pt>
                <c:pt idx="3">
                  <c:v>91.2</c:v>
                </c:pt>
                <c:pt idx="4">
                  <c:v>91.2</c:v>
                </c:pt>
              </c:numCache>
            </c:numRef>
          </c:yVal>
          <c:smooth val="0"/>
          <c:extLst>
            <c:ext xmlns:c16="http://schemas.microsoft.com/office/drawing/2014/chart" uri="{C3380CC4-5D6E-409C-BE32-E72D297353CC}">
              <c16:uniqueId val="{00000033-EAAE-48AE-8B8A-F9BD4E5DEAE2}"/>
            </c:ext>
          </c:extLst>
        </c:ser>
        <c:ser>
          <c:idx val="52"/>
          <c:order val="52"/>
          <c:spPr>
            <a:ln w="25400">
              <a:pattFill prst="pct75">
                <a:fgClr>
                  <a:srgbClr val="FF0000"/>
                </a:fgClr>
                <a:bgClr>
                  <a:srgbClr val="FFFFFF"/>
                </a:bgClr>
              </a:pattFill>
              <a:prstDash val="solid"/>
            </a:ln>
          </c:spPr>
          <c:marker>
            <c:symbol val="none"/>
          </c:marker>
          <c:xVal>
            <c:numRef>
              <c:f>'Data Plasma på blod'!$B$6:$F$6</c:f>
              <c:numCache>
                <c:formatCode>General</c:formatCode>
                <c:ptCount val="5"/>
                <c:pt idx="0">
                  <c:v>0</c:v>
                </c:pt>
                <c:pt idx="1">
                  <c:v>12</c:v>
                </c:pt>
                <c:pt idx="2">
                  <c:v>24</c:v>
                </c:pt>
                <c:pt idx="3">
                  <c:v>48</c:v>
                </c:pt>
                <c:pt idx="4">
                  <c:v>72</c:v>
                </c:pt>
              </c:numCache>
            </c:numRef>
          </c:xVal>
          <c:yVal>
            <c:numRef>
              <c:f>'Data Plasma på blod'!$B$63:$F$63</c:f>
              <c:numCache>
                <c:formatCode>0.00</c:formatCode>
                <c:ptCount val="5"/>
                <c:pt idx="0">
                  <c:v>108.8</c:v>
                </c:pt>
                <c:pt idx="1">
                  <c:v>108.8</c:v>
                </c:pt>
                <c:pt idx="2">
                  <c:v>108.8</c:v>
                </c:pt>
                <c:pt idx="3">
                  <c:v>108.8</c:v>
                </c:pt>
                <c:pt idx="4">
                  <c:v>108.8</c:v>
                </c:pt>
              </c:numCache>
            </c:numRef>
          </c:yVal>
          <c:smooth val="0"/>
          <c:extLst>
            <c:ext xmlns:c16="http://schemas.microsoft.com/office/drawing/2014/chart" uri="{C3380CC4-5D6E-409C-BE32-E72D297353CC}">
              <c16:uniqueId val="{00000034-EAAE-48AE-8B8A-F9BD4E5DEAE2}"/>
            </c:ext>
          </c:extLst>
        </c:ser>
        <c:ser>
          <c:idx val="53"/>
          <c:order val="53"/>
          <c:spPr>
            <a:ln w="25400">
              <a:pattFill prst="pct75">
                <a:fgClr>
                  <a:srgbClr val="0000FF"/>
                </a:fgClr>
                <a:bgClr>
                  <a:srgbClr val="FFFFFF"/>
                </a:bgClr>
              </a:pattFill>
              <a:prstDash val="solid"/>
            </a:ln>
          </c:spPr>
          <c:marker>
            <c:symbol val="none"/>
          </c:marker>
          <c:xVal>
            <c:numRef>
              <c:f>'Data Plasma på blod'!$B$6:$F$6</c:f>
              <c:numCache>
                <c:formatCode>General</c:formatCode>
                <c:ptCount val="5"/>
                <c:pt idx="0">
                  <c:v>0</c:v>
                </c:pt>
                <c:pt idx="1">
                  <c:v>12</c:v>
                </c:pt>
                <c:pt idx="2">
                  <c:v>24</c:v>
                </c:pt>
                <c:pt idx="3">
                  <c:v>48</c:v>
                </c:pt>
                <c:pt idx="4">
                  <c:v>72</c:v>
                </c:pt>
              </c:numCache>
            </c:numRef>
          </c:xVal>
          <c:yVal>
            <c:numRef>
              <c:f>'Data Plasma på blod'!$B$64:$F$64</c:f>
              <c:numCache>
                <c:formatCode>0.00</c:formatCode>
                <c:ptCount val="5"/>
                <c:pt idx="0">
                  <c:v>71.900000000000006</c:v>
                </c:pt>
                <c:pt idx="1">
                  <c:v>71.900000000000006</c:v>
                </c:pt>
                <c:pt idx="2">
                  <c:v>71.900000000000006</c:v>
                </c:pt>
                <c:pt idx="3">
                  <c:v>71.900000000000006</c:v>
                </c:pt>
                <c:pt idx="4">
                  <c:v>71.900000000000006</c:v>
                </c:pt>
              </c:numCache>
            </c:numRef>
          </c:yVal>
          <c:smooth val="0"/>
          <c:extLst>
            <c:ext xmlns:c16="http://schemas.microsoft.com/office/drawing/2014/chart" uri="{C3380CC4-5D6E-409C-BE32-E72D297353CC}">
              <c16:uniqueId val="{00000035-EAAE-48AE-8B8A-F9BD4E5DEAE2}"/>
            </c:ext>
          </c:extLst>
        </c:ser>
        <c:ser>
          <c:idx val="54"/>
          <c:order val="54"/>
          <c:spPr>
            <a:ln w="25400">
              <a:pattFill prst="pct75">
                <a:fgClr>
                  <a:srgbClr val="0000FF"/>
                </a:fgClr>
                <a:bgClr>
                  <a:srgbClr val="FFFFFF"/>
                </a:bgClr>
              </a:pattFill>
              <a:prstDash val="solid"/>
            </a:ln>
          </c:spPr>
          <c:marker>
            <c:symbol val="none"/>
          </c:marker>
          <c:xVal>
            <c:numRef>
              <c:f>'Data Plasma på blod'!$B$6:$F$6</c:f>
              <c:numCache>
                <c:formatCode>General</c:formatCode>
                <c:ptCount val="5"/>
                <c:pt idx="0">
                  <c:v>0</c:v>
                </c:pt>
                <c:pt idx="1">
                  <c:v>12</c:v>
                </c:pt>
                <c:pt idx="2">
                  <c:v>24</c:v>
                </c:pt>
                <c:pt idx="3">
                  <c:v>48</c:v>
                </c:pt>
                <c:pt idx="4">
                  <c:v>72</c:v>
                </c:pt>
              </c:numCache>
            </c:numRef>
          </c:xVal>
          <c:yVal>
            <c:numRef>
              <c:f>'Data Plasma på blod'!$B$65:$F$65</c:f>
              <c:numCache>
                <c:formatCode>0.00</c:formatCode>
                <c:ptCount val="5"/>
                <c:pt idx="0">
                  <c:v>128.1</c:v>
                </c:pt>
                <c:pt idx="1">
                  <c:v>128.1</c:v>
                </c:pt>
                <c:pt idx="2">
                  <c:v>128.1</c:v>
                </c:pt>
                <c:pt idx="3">
                  <c:v>128.1</c:v>
                </c:pt>
                <c:pt idx="4">
                  <c:v>128.1</c:v>
                </c:pt>
              </c:numCache>
            </c:numRef>
          </c:yVal>
          <c:smooth val="0"/>
          <c:extLst>
            <c:ext xmlns:c16="http://schemas.microsoft.com/office/drawing/2014/chart" uri="{C3380CC4-5D6E-409C-BE32-E72D297353CC}">
              <c16:uniqueId val="{00000036-EAAE-48AE-8B8A-F9BD4E5DEAE2}"/>
            </c:ext>
          </c:extLst>
        </c:ser>
        <c:dLbls>
          <c:showLegendKey val="0"/>
          <c:showVal val="0"/>
          <c:showCatName val="0"/>
          <c:showSerName val="0"/>
          <c:showPercent val="0"/>
          <c:showBubbleSize val="0"/>
        </c:dLbls>
        <c:axId val="249665440"/>
        <c:axId val="249665832"/>
      </c:scatterChart>
      <c:valAx>
        <c:axId val="249665440"/>
        <c:scaling>
          <c:orientation val="minMax"/>
          <c:max val="72"/>
          <c:min val="0"/>
        </c:scaling>
        <c:delete val="0"/>
        <c:axPos val="b"/>
        <c:title>
          <c:tx>
            <c:rich>
              <a:bodyPr/>
              <a:lstStyle/>
              <a:p>
                <a:pPr>
                  <a:defRPr sz="1200" b="1" i="0" u="none" strike="noStrike" baseline="0">
                    <a:solidFill>
                      <a:srgbClr val="000000"/>
                    </a:solidFill>
                    <a:latin typeface="Arial"/>
                    <a:ea typeface="Arial"/>
                    <a:cs typeface="Arial"/>
                  </a:defRPr>
                </a:pPr>
                <a:r>
                  <a:rPr lang="nb-NO"/>
                  <a:t>Tid (timer)</a:t>
                </a:r>
              </a:p>
            </c:rich>
          </c:tx>
          <c:layout>
            <c:manualLayout>
              <c:xMode val="edge"/>
              <c:yMode val="edge"/>
              <c:x val="0.50312532808398946"/>
              <c:y val="0.94285864266966624"/>
            </c:manualLayout>
          </c:layout>
          <c:overlay val="0"/>
          <c:spPr>
            <a:noFill/>
            <a:ln w="25400">
              <a:noFill/>
            </a:ln>
          </c:spPr>
        </c:title>
        <c:numFmt formatCode="General" sourceLinked="1"/>
        <c:majorTickMark val="out"/>
        <c:minorTickMark val="none"/>
        <c:tickLblPos val="nextTo"/>
        <c:spPr>
          <a:ln w="381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b-NO"/>
          </a:p>
        </c:txPr>
        <c:crossAx val="249665832"/>
        <c:crosses val="autoZero"/>
        <c:crossBetween val="midCat"/>
      </c:valAx>
      <c:valAx>
        <c:axId val="249665832"/>
        <c:scaling>
          <c:orientation val="minMax"/>
          <c:min val="0"/>
        </c:scaling>
        <c:delete val="0"/>
        <c:axPos val="l"/>
        <c:title>
          <c:tx>
            <c:rich>
              <a:bodyPr/>
              <a:lstStyle/>
              <a:p>
                <a:pPr>
                  <a:defRPr sz="1200" b="1" i="0" u="none" strike="noStrike" baseline="0">
                    <a:solidFill>
                      <a:srgbClr val="000000"/>
                    </a:solidFill>
                    <a:latin typeface="Arial"/>
                    <a:ea typeface="Arial"/>
                    <a:cs typeface="Arial"/>
                  </a:defRPr>
                </a:pPr>
                <a:r>
                  <a:rPr lang="nb-NO"/>
                  <a:t>Prosent av utgangsverdi</a:t>
                </a:r>
              </a:p>
            </c:rich>
          </c:tx>
          <c:layout>
            <c:manualLayout>
              <c:xMode val="edge"/>
              <c:yMode val="edge"/>
              <c:x val="2.5000000000000001E-2"/>
              <c:y val="0.31428621422322206"/>
            </c:manualLayout>
          </c:layout>
          <c:overlay val="0"/>
          <c:spPr>
            <a:noFill/>
            <a:ln w="25400">
              <a:noFill/>
            </a:ln>
          </c:spPr>
        </c:title>
        <c:numFmt formatCode="0" sourceLinked="0"/>
        <c:majorTickMark val="out"/>
        <c:minorTickMark val="none"/>
        <c:tickLblPos val="nextTo"/>
        <c:spPr>
          <a:ln w="381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b-NO"/>
          </a:p>
        </c:txPr>
        <c:crossAx val="249665440"/>
        <c:crosses val="autoZero"/>
        <c:crossBetween val="midCat"/>
      </c:valAx>
      <c:spPr>
        <a:no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nb-NO"/>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6</xdr:col>
      <xdr:colOff>38101</xdr:colOff>
      <xdr:row>4</xdr:row>
      <xdr:rowOff>142875</xdr:rowOff>
    </xdr:from>
    <xdr:to>
      <xdr:col>13</xdr:col>
      <xdr:colOff>752475</xdr:colOff>
      <xdr:row>26</xdr:row>
      <xdr:rowOff>180975</xdr:rowOff>
    </xdr:to>
    <xdr:graphicFrame macro="">
      <xdr:nvGraphicFramePr>
        <xdr:cNvPr id="2" name="Diagram 16">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34</xdr:row>
      <xdr:rowOff>1</xdr:rowOff>
    </xdr:from>
    <xdr:to>
      <xdr:col>14</xdr:col>
      <xdr:colOff>0</xdr:colOff>
      <xdr:row>53</xdr:row>
      <xdr:rowOff>161926</xdr:rowOff>
    </xdr:to>
    <xdr:graphicFrame macro="">
      <xdr:nvGraphicFramePr>
        <xdr:cNvPr id="3" name="Diagram 18">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38101</xdr:colOff>
      <xdr:row>4</xdr:row>
      <xdr:rowOff>142875</xdr:rowOff>
    </xdr:from>
    <xdr:to>
      <xdr:col>13</xdr:col>
      <xdr:colOff>752475</xdr:colOff>
      <xdr:row>26</xdr:row>
      <xdr:rowOff>180975</xdr:rowOff>
    </xdr:to>
    <xdr:graphicFrame macro="">
      <xdr:nvGraphicFramePr>
        <xdr:cNvPr id="2" name="Diagram 16">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32</xdr:row>
      <xdr:rowOff>38100</xdr:rowOff>
    </xdr:from>
    <xdr:to>
      <xdr:col>14</xdr:col>
      <xdr:colOff>0</xdr:colOff>
      <xdr:row>54</xdr:row>
      <xdr:rowOff>1</xdr:rowOff>
    </xdr:to>
    <xdr:graphicFrame macro="">
      <xdr:nvGraphicFramePr>
        <xdr:cNvPr id="3" name="Diagram 18">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38101</xdr:colOff>
      <xdr:row>4</xdr:row>
      <xdr:rowOff>142875</xdr:rowOff>
    </xdr:from>
    <xdr:to>
      <xdr:col>13</xdr:col>
      <xdr:colOff>752475</xdr:colOff>
      <xdr:row>26</xdr:row>
      <xdr:rowOff>180975</xdr:rowOff>
    </xdr:to>
    <xdr:graphicFrame macro="">
      <xdr:nvGraphicFramePr>
        <xdr:cNvPr id="2" name="Diagram 16">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34</xdr:row>
      <xdr:rowOff>1</xdr:rowOff>
    </xdr:from>
    <xdr:to>
      <xdr:col>14</xdr:col>
      <xdr:colOff>0</xdr:colOff>
      <xdr:row>53</xdr:row>
      <xdr:rowOff>161926</xdr:rowOff>
    </xdr:to>
    <xdr:graphicFrame macro="">
      <xdr:nvGraphicFramePr>
        <xdr:cNvPr id="3" name="Diagram 18">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38100</xdr:colOff>
      <xdr:row>3</xdr:row>
      <xdr:rowOff>38100</xdr:rowOff>
    </xdr:from>
    <xdr:to>
      <xdr:col>12</xdr:col>
      <xdr:colOff>711200</xdr:colOff>
      <xdr:row>11</xdr:row>
      <xdr:rowOff>114300</xdr:rowOff>
    </xdr:to>
    <xdr:sp macro="" textlink="">
      <xdr:nvSpPr>
        <xdr:cNvPr id="2" name="TekstSylinder 1">
          <a:extLst>
            <a:ext uri="{FF2B5EF4-FFF2-40B4-BE49-F238E27FC236}">
              <a16:creationId xmlns:a16="http://schemas.microsoft.com/office/drawing/2014/main" id="{00000000-0008-0000-0600-000002000000}"/>
            </a:ext>
          </a:extLst>
        </xdr:cNvPr>
        <xdr:cNvSpPr txBox="1"/>
      </xdr:nvSpPr>
      <xdr:spPr>
        <a:xfrm>
          <a:off x="825500" y="825500"/>
          <a:ext cx="9334500" cy="1397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solidFill>
                <a:schemeClr val="dk1"/>
              </a:solidFill>
              <a:effectLst/>
              <a:latin typeface="+mn-lt"/>
              <a:ea typeface="+mn-ea"/>
              <a:cs typeface="+mn-cs"/>
            </a:rPr>
            <a:t>Alle 0-prøvar er analysert</a:t>
          </a:r>
          <a:r>
            <a:rPr lang="nb-NO" sz="1100" baseline="0">
              <a:solidFill>
                <a:schemeClr val="dk1"/>
              </a:solidFill>
              <a:effectLst/>
              <a:latin typeface="+mn-lt"/>
              <a:ea typeface="+mn-ea"/>
              <a:cs typeface="+mn-cs"/>
            </a:rPr>
            <a:t> og frosset, deretter tint og reanalysert. Det var ingen signifikant differanse mellom desse to målingane. Frysinga har derfor ingen effekt på sjølve resultatet av forsøket. Krava til tillatt bias og tillatt totalfeil er henta frå </a:t>
          </a:r>
          <a:r>
            <a:rPr lang="nb-NO" sz="1100" b="0" i="0" u="none" strike="noStrike">
              <a:solidFill>
                <a:schemeClr val="dk1"/>
              </a:solidFill>
              <a:effectLst/>
              <a:latin typeface="+mn-lt"/>
              <a:ea typeface="+mn-ea"/>
              <a:cs typeface="+mn-cs"/>
            </a:rPr>
            <a:t> Westgards database over ønskelig biologisk variasjon.</a:t>
          </a:r>
          <a:r>
            <a:rPr lang="nb-NO"/>
            <a:t> </a:t>
          </a:r>
          <a:r>
            <a:rPr lang="nb-NO" sz="1100" baseline="0">
              <a:solidFill>
                <a:schemeClr val="dk1"/>
              </a:solidFill>
              <a:effectLst/>
              <a:latin typeface="+mn-lt"/>
              <a:ea typeface="+mn-ea"/>
              <a:cs typeface="+mn-cs"/>
            </a:rPr>
            <a:t> </a:t>
          </a:r>
          <a:endParaRPr lang="nb-NO">
            <a:effectLst/>
          </a:endParaRPr>
        </a:p>
        <a:p>
          <a:r>
            <a:rPr lang="nb-NO" sz="1100" baseline="0">
              <a:solidFill>
                <a:schemeClr val="dk1"/>
              </a:solidFill>
              <a:effectLst/>
              <a:latin typeface="+mn-lt"/>
              <a:ea typeface="+mn-ea"/>
              <a:cs typeface="+mn-cs"/>
            </a:rPr>
            <a:t>Det vart teke prøvar av 20 kandidatar og kandidatane er henta av pasientar på sengepost og ansatte på laboratoriet og ellers på sjukehuset,  for å få ein blanding av normale og patologiske prøvesvar. </a:t>
          </a:r>
          <a:endParaRPr lang="nb-NO">
            <a:effectLst/>
          </a:endParaRPr>
        </a:p>
        <a:p>
          <a:r>
            <a:rPr lang="nb-NO" sz="1100" baseline="0">
              <a:solidFill>
                <a:schemeClr val="dk1"/>
              </a:solidFill>
              <a:effectLst/>
              <a:latin typeface="+mn-lt"/>
              <a:ea typeface="+mn-ea"/>
              <a:cs typeface="+mn-cs"/>
            </a:rPr>
            <a:t>Forsøket er utført etter batchmetoden. Sjølve innsamlinga av prøvemateriale brukte me omtrent ei veke på, medan analyseringa av prøvar vart fordelt på to dagar. Alle prøvane tilhøyrande same batch/pasient vart analyserte same dagen. </a:t>
          </a:r>
          <a:endParaRPr lang="nb-NO">
            <a:effectLst/>
          </a:endParaRPr>
        </a:p>
        <a:p>
          <a:r>
            <a:rPr lang="nb-NO" sz="1100">
              <a:solidFill>
                <a:schemeClr val="dk1"/>
              </a:solidFill>
              <a:effectLst/>
              <a:latin typeface="+mn-lt"/>
              <a:ea typeface="+mn-ea"/>
              <a:cs typeface="+mn-cs"/>
            </a:rPr>
            <a:t>Det vart utført</a:t>
          </a:r>
          <a:r>
            <a:rPr lang="nb-NO" sz="1100" baseline="0">
              <a:solidFill>
                <a:schemeClr val="dk1"/>
              </a:solidFill>
              <a:effectLst/>
              <a:latin typeface="+mn-lt"/>
              <a:ea typeface="+mn-ea"/>
              <a:cs typeface="+mn-cs"/>
            </a:rPr>
            <a:t> ein para t-test, med krav om at p-verdi skal vere &lt;0,05. </a:t>
          </a:r>
          <a:endParaRPr lang="nb-NO">
            <a:effectLst/>
          </a:endParaRPr>
        </a:p>
        <a:p>
          <a:endParaRPr lang="nb-NO"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3:I13"/>
  <sheetViews>
    <sheetView workbookViewId="0">
      <selection activeCell="H25" sqref="H25"/>
    </sheetView>
  </sheetViews>
  <sheetFormatPr defaultColWidth="11.42578125" defaultRowHeight="12.75" x14ac:dyDescent="0.2"/>
  <cols>
    <col min="1" max="2" width="11.42578125" style="26"/>
    <col min="3" max="3" width="31.42578125" style="26" bestFit="1" customWidth="1"/>
    <col min="4" max="16384" width="11.42578125" style="26"/>
  </cols>
  <sheetData>
    <row r="3" spans="3:9" ht="57" customHeight="1" x14ac:dyDescent="0.6">
      <c r="C3" s="97" t="s">
        <v>40</v>
      </c>
      <c r="D3" s="97"/>
      <c r="E3" s="97"/>
      <c r="F3" s="97"/>
      <c r="G3" s="97"/>
      <c r="H3" s="97"/>
      <c r="I3" s="97"/>
    </row>
    <row r="5" spans="3:9" ht="34.5" x14ac:dyDescent="0.45">
      <c r="C5" s="27" t="s">
        <v>41</v>
      </c>
      <c r="D5" s="27" t="s">
        <v>48</v>
      </c>
    </row>
    <row r="8" spans="3:9" ht="25.5" customHeight="1" x14ac:dyDescent="0.3">
      <c r="C8" s="28" t="s">
        <v>42</v>
      </c>
      <c r="D8" s="107" t="s">
        <v>80</v>
      </c>
      <c r="E8" s="108"/>
      <c r="F8" s="108"/>
      <c r="G8" s="108"/>
      <c r="H8" s="108"/>
      <c r="I8" s="109"/>
    </row>
    <row r="9" spans="3:9" ht="26.25" customHeight="1" x14ac:dyDescent="0.3">
      <c r="C9" s="28" t="s">
        <v>43</v>
      </c>
      <c r="D9" s="98" t="s">
        <v>91</v>
      </c>
      <c r="E9" s="99"/>
      <c r="F9" s="99"/>
      <c r="G9" s="99"/>
      <c r="H9" s="99"/>
      <c r="I9" s="100"/>
    </row>
    <row r="10" spans="3:9" ht="20.25" x14ac:dyDescent="0.3">
      <c r="C10" s="28" t="s">
        <v>44</v>
      </c>
      <c r="D10" s="101" t="s">
        <v>92</v>
      </c>
      <c r="E10" s="102"/>
      <c r="F10" s="102"/>
      <c r="G10" s="102"/>
      <c r="H10" s="102"/>
      <c r="I10" s="103"/>
    </row>
    <row r="11" spans="3:9" x14ac:dyDescent="0.2">
      <c r="C11" s="29" t="s">
        <v>45</v>
      </c>
      <c r="D11" s="104"/>
      <c r="E11" s="105"/>
      <c r="F11" s="105"/>
      <c r="G11" s="105"/>
      <c r="H11" s="105"/>
      <c r="I11" s="106"/>
    </row>
    <row r="12" spans="3:9" ht="25.5" customHeight="1" x14ac:dyDescent="0.3">
      <c r="C12" s="28" t="s">
        <v>46</v>
      </c>
      <c r="D12" s="107" t="s">
        <v>81</v>
      </c>
      <c r="E12" s="99"/>
      <c r="F12" s="99"/>
      <c r="G12" s="99"/>
      <c r="H12" s="99"/>
      <c r="I12" s="100"/>
    </row>
    <row r="13" spans="3:9" ht="24.75" customHeight="1" x14ac:dyDescent="0.3">
      <c r="C13" s="28" t="s">
        <v>47</v>
      </c>
      <c r="D13" s="107" t="s">
        <v>82</v>
      </c>
      <c r="E13" s="99"/>
      <c r="F13" s="99"/>
      <c r="G13" s="99"/>
      <c r="H13" s="99"/>
      <c r="I13" s="100"/>
    </row>
  </sheetData>
  <mergeCells count="6">
    <mergeCell ref="C3:I3"/>
    <mergeCell ref="D9:I9"/>
    <mergeCell ref="D10:I11"/>
    <mergeCell ref="D12:I12"/>
    <mergeCell ref="D13:I13"/>
    <mergeCell ref="D8:I8"/>
  </mergeCells>
  <pageMargins left="0.7" right="0.7" top="0.75" bottom="0.75" header="0.3" footer="0.3"/>
  <pageSetup paperSize="9" orientation="portrait" r:id="rId1"/>
  <headerFooter>
    <oddFooter>&amp;L&amp;1#&amp;"Calibri"&amp;10&amp;K000000Følsomhet Intern (gul)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0"/>
  <sheetViews>
    <sheetView topLeftCell="A7" workbookViewId="0">
      <selection activeCell="B28" sqref="B28:F28"/>
    </sheetView>
  </sheetViews>
  <sheetFormatPr defaultColWidth="11.42578125" defaultRowHeight="12.75" x14ac:dyDescent="0.2"/>
  <cols>
    <col min="1" max="1" width="57.42578125" style="31" customWidth="1"/>
    <col min="2" max="2" width="20.28515625" style="31" customWidth="1"/>
    <col min="3" max="3" width="13" style="31" customWidth="1"/>
    <col min="4" max="4" width="13.28515625" style="31" customWidth="1"/>
    <col min="5" max="5" width="13.42578125" style="31" customWidth="1"/>
    <col min="6" max="6" width="13.5703125" style="31" customWidth="1"/>
    <col min="7" max="16384" width="11.42578125" style="31"/>
  </cols>
  <sheetData>
    <row r="1" spans="1:6" ht="20.25" x14ac:dyDescent="0.3">
      <c r="A1" s="30" t="s">
        <v>38</v>
      </c>
      <c r="B1" s="30"/>
      <c r="C1" s="30"/>
      <c r="D1" s="30"/>
      <c r="E1" s="30"/>
      <c r="F1" s="30"/>
    </row>
    <row r="2" spans="1:6" ht="102" x14ac:dyDescent="0.3">
      <c r="A2" s="57" t="s">
        <v>75</v>
      </c>
      <c r="B2" s="30"/>
      <c r="C2" s="30"/>
      <c r="D2" s="30"/>
      <c r="E2" s="30"/>
      <c r="F2" s="30"/>
    </row>
    <row r="3" spans="1:6" ht="20.25" x14ac:dyDescent="0.3">
      <c r="A3" s="30" t="s">
        <v>49</v>
      </c>
      <c r="B3" s="32"/>
      <c r="C3" s="30"/>
      <c r="D3" s="30"/>
      <c r="E3" s="30"/>
      <c r="F3" s="30"/>
    </row>
    <row r="4" spans="1:6" ht="15" x14ac:dyDescent="0.2">
      <c r="A4" s="33" t="s">
        <v>36</v>
      </c>
      <c r="B4" s="33"/>
      <c r="C4" s="33"/>
      <c r="D4" s="33"/>
      <c r="E4" s="33"/>
      <c r="F4" s="33"/>
    </row>
    <row r="5" spans="1:6" ht="15" x14ac:dyDescent="0.2">
      <c r="A5" s="34" t="s">
        <v>76</v>
      </c>
      <c r="B5" s="33"/>
      <c r="C5" s="33"/>
      <c r="D5" s="33"/>
      <c r="E5" s="33"/>
      <c r="F5" s="33"/>
    </row>
    <row r="6" spans="1:6" ht="15" x14ac:dyDescent="0.2">
      <c r="A6" s="33"/>
      <c r="B6" s="33"/>
      <c r="C6" s="33"/>
      <c r="D6" s="33"/>
      <c r="E6" s="33"/>
      <c r="F6" s="33"/>
    </row>
    <row r="7" spans="1:6" ht="15" x14ac:dyDescent="0.2">
      <c r="A7" s="33" t="s">
        <v>37</v>
      </c>
      <c r="B7" s="33"/>
      <c r="C7" s="33"/>
      <c r="D7" s="33"/>
      <c r="E7" s="33"/>
      <c r="F7" s="33"/>
    </row>
    <row r="8" spans="1:6" ht="15" x14ac:dyDescent="0.2">
      <c r="A8" s="34" t="s">
        <v>74</v>
      </c>
      <c r="B8" s="33"/>
      <c r="C8" s="33"/>
      <c r="D8" s="33"/>
      <c r="E8" s="33"/>
      <c r="F8" s="33"/>
    </row>
    <row r="9" spans="1:6" ht="15" x14ac:dyDescent="0.2">
      <c r="A9" s="33"/>
      <c r="B9" s="33"/>
      <c r="C9" s="33"/>
      <c r="D9" s="33"/>
      <c r="E9" s="33"/>
      <c r="F9" s="33"/>
    </row>
    <row r="10" spans="1:6" ht="15" x14ac:dyDescent="0.2">
      <c r="A10" s="33" t="s">
        <v>39</v>
      </c>
      <c r="B10" s="33"/>
      <c r="C10" s="33"/>
      <c r="D10" s="33"/>
      <c r="E10" s="33"/>
      <c r="F10" s="33"/>
    </row>
    <row r="11" spans="1:6" ht="15" x14ac:dyDescent="0.2">
      <c r="A11" s="34" t="s">
        <v>83</v>
      </c>
      <c r="B11" s="33"/>
      <c r="C11" s="33"/>
      <c r="D11" s="33"/>
      <c r="E11" s="33"/>
      <c r="F11" s="33"/>
    </row>
    <row r="12" spans="1:6" ht="15" x14ac:dyDescent="0.2">
      <c r="A12" s="33"/>
      <c r="B12" s="33"/>
      <c r="C12" s="33"/>
      <c r="D12" s="33"/>
      <c r="E12" s="33"/>
      <c r="F12" s="33"/>
    </row>
    <row r="13" spans="1:6" ht="15" x14ac:dyDescent="0.2">
      <c r="A13" s="33" t="s">
        <v>30</v>
      </c>
      <c r="B13" s="33"/>
      <c r="C13" s="33"/>
      <c r="D13" s="33"/>
      <c r="E13" s="33"/>
      <c r="F13" s="33"/>
    </row>
    <row r="14" spans="1:6" ht="15" x14ac:dyDescent="0.2">
      <c r="A14" s="35"/>
      <c r="B14" s="36" t="s">
        <v>27</v>
      </c>
      <c r="C14" s="36"/>
      <c r="D14" s="36"/>
      <c r="E14" s="33"/>
      <c r="F14" s="33"/>
    </row>
    <row r="15" spans="1:6" ht="15" x14ac:dyDescent="0.2">
      <c r="A15" s="35" t="s">
        <v>77</v>
      </c>
      <c r="B15" s="36" t="s">
        <v>29</v>
      </c>
      <c r="C15" s="37"/>
      <c r="D15" s="38"/>
      <c r="E15" s="33"/>
      <c r="F15" s="33"/>
    </row>
    <row r="16" spans="1:6" ht="15" x14ac:dyDescent="0.2">
      <c r="A16" s="35"/>
      <c r="B16" s="37" t="s">
        <v>28</v>
      </c>
      <c r="C16" s="39"/>
      <c r="D16" s="38"/>
      <c r="E16" s="33"/>
      <c r="F16" s="33"/>
    </row>
    <row r="17" spans="1:6" ht="15" x14ac:dyDescent="0.2">
      <c r="A17" s="33"/>
      <c r="B17" s="33"/>
      <c r="C17" s="33"/>
      <c r="D17" s="33"/>
      <c r="E17" s="33"/>
      <c r="F17" s="33"/>
    </row>
    <row r="18" spans="1:6" ht="15" x14ac:dyDescent="0.2">
      <c r="A18" s="33" t="s">
        <v>32</v>
      </c>
      <c r="B18" s="33"/>
      <c r="C18" s="33"/>
      <c r="D18" s="33"/>
      <c r="E18" s="33"/>
      <c r="F18" s="33"/>
    </row>
    <row r="19" spans="1:6" ht="15" x14ac:dyDescent="0.2">
      <c r="A19" s="35"/>
      <c r="B19" s="36" t="s">
        <v>31</v>
      </c>
      <c r="C19" s="33"/>
      <c r="D19" s="33"/>
      <c r="E19" s="33"/>
      <c r="F19" s="33"/>
    </row>
    <row r="20" spans="1:6" ht="15" x14ac:dyDescent="0.2">
      <c r="A20" s="35"/>
      <c r="B20" s="36" t="s">
        <v>34</v>
      </c>
      <c r="C20" s="33"/>
      <c r="D20" s="33"/>
      <c r="E20" s="33"/>
      <c r="F20" s="33"/>
    </row>
    <row r="21" spans="1:6" ht="15" x14ac:dyDescent="0.2">
      <c r="A21" s="35"/>
      <c r="B21" s="36" t="s">
        <v>33</v>
      </c>
      <c r="C21" s="33"/>
      <c r="D21" s="33"/>
      <c r="E21" s="33"/>
      <c r="F21" s="33"/>
    </row>
    <row r="22" spans="1:6" ht="15" x14ac:dyDescent="0.2">
      <c r="A22" s="35" t="s">
        <v>84</v>
      </c>
      <c r="B22" s="36" t="s">
        <v>35</v>
      </c>
      <c r="C22" s="33"/>
      <c r="D22" s="33"/>
      <c r="E22" s="33"/>
      <c r="F22" s="33"/>
    </row>
    <row r="23" spans="1:6" ht="15" x14ac:dyDescent="0.2">
      <c r="A23" s="33"/>
      <c r="B23" s="33"/>
      <c r="C23" s="33"/>
      <c r="D23" s="33"/>
      <c r="E23" s="33"/>
      <c r="F23" s="33"/>
    </row>
    <row r="24" spans="1:6" ht="15" x14ac:dyDescent="0.2">
      <c r="A24" s="33" t="s">
        <v>50</v>
      </c>
      <c r="B24" s="33"/>
      <c r="C24" s="33"/>
      <c r="D24" s="33"/>
      <c r="E24" s="33"/>
      <c r="F24" s="33"/>
    </row>
    <row r="25" spans="1:6" ht="15.75" x14ac:dyDescent="0.25">
      <c r="A25" s="40" t="s">
        <v>51</v>
      </c>
      <c r="B25" s="36" t="s">
        <v>52</v>
      </c>
      <c r="C25" s="36" t="s">
        <v>53</v>
      </c>
      <c r="D25" s="36" t="s">
        <v>54</v>
      </c>
      <c r="E25" s="36" t="s">
        <v>55</v>
      </c>
      <c r="F25" s="36" t="s">
        <v>56</v>
      </c>
    </row>
    <row r="26" spans="1:6" ht="15" x14ac:dyDescent="0.2">
      <c r="A26" s="36" t="s">
        <v>57</v>
      </c>
      <c r="B26" s="111" t="s">
        <v>85</v>
      </c>
      <c r="C26" s="112"/>
      <c r="D26" s="112"/>
      <c r="E26" s="112"/>
      <c r="F26" s="112"/>
    </row>
    <row r="27" spans="1:6" ht="15" x14ac:dyDescent="0.2">
      <c r="A27" s="36" t="s">
        <v>58</v>
      </c>
      <c r="B27" s="34" t="s">
        <v>86</v>
      </c>
      <c r="C27" s="34" t="s">
        <v>87</v>
      </c>
      <c r="D27" s="34" t="s">
        <v>89</v>
      </c>
      <c r="E27" s="34" t="s">
        <v>88</v>
      </c>
      <c r="F27" s="34" t="s">
        <v>90</v>
      </c>
    </row>
    <row r="28" spans="1:6" ht="31.9" customHeight="1" x14ac:dyDescent="0.2">
      <c r="A28" s="36" t="s">
        <v>59</v>
      </c>
      <c r="B28" s="113" t="s">
        <v>93</v>
      </c>
      <c r="C28" s="114"/>
      <c r="D28" s="114"/>
      <c r="E28" s="114"/>
      <c r="F28" s="115"/>
    </row>
    <row r="29" spans="1:6" ht="15" x14ac:dyDescent="0.2">
      <c r="A29" s="36" t="s">
        <v>60</v>
      </c>
      <c r="B29" s="111" t="s">
        <v>94</v>
      </c>
      <c r="C29" s="112"/>
      <c r="D29" s="112"/>
      <c r="E29" s="112"/>
      <c r="F29" s="116"/>
    </row>
    <row r="30" spans="1:6" ht="15.75" x14ac:dyDescent="0.25">
      <c r="A30" s="36" t="s">
        <v>61</v>
      </c>
      <c r="B30" s="111" t="s">
        <v>95</v>
      </c>
      <c r="C30" s="112"/>
      <c r="D30" s="112"/>
      <c r="E30" s="112"/>
      <c r="F30" s="116"/>
    </row>
    <row r="31" spans="1:6" ht="15.75" thickBot="1" x14ac:dyDescent="0.25">
      <c r="A31" s="41" t="s">
        <v>62</v>
      </c>
      <c r="B31" s="117">
        <v>-40</v>
      </c>
      <c r="C31" s="118"/>
      <c r="D31" s="118"/>
      <c r="E31" s="118"/>
      <c r="F31" s="119"/>
    </row>
    <row r="32" spans="1:6" ht="15" x14ac:dyDescent="0.2">
      <c r="A32" s="42" t="s">
        <v>63</v>
      </c>
      <c r="B32" s="43"/>
      <c r="C32" s="43"/>
      <c r="D32" s="43"/>
      <c r="E32" s="43"/>
      <c r="F32" s="43"/>
    </row>
    <row r="33" spans="1:6" ht="15" x14ac:dyDescent="0.2">
      <c r="A33" s="44" t="s">
        <v>64</v>
      </c>
      <c r="B33" s="111" t="s">
        <v>96</v>
      </c>
      <c r="C33" s="112"/>
      <c r="D33" s="112"/>
      <c r="E33" s="112"/>
      <c r="F33" s="116"/>
    </row>
    <row r="34" spans="1:6" ht="15" x14ac:dyDescent="0.2">
      <c r="A34" s="44" t="s">
        <v>65</v>
      </c>
      <c r="B34" s="111" t="s">
        <v>95</v>
      </c>
      <c r="C34" s="112"/>
      <c r="D34" s="112"/>
      <c r="E34" s="112"/>
      <c r="F34" s="116"/>
    </row>
    <row r="35" spans="1:6" ht="15.75" thickBot="1" x14ac:dyDescent="0.25">
      <c r="A35" s="45" t="s">
        <v>66</v>
      </c>
      <c r="B35" s="117" t="s">
        <v>97</v>
      </c>
      <c r="C35" s="118"/>
      <c r="D35" s="118"/>
      <c r="E35" s="118"/>
      <c r="F35" s="119"/>
    </row>
    <row r="36" spans="1:6" ht="15" x14ac:dyDescent="0.2">
      <c r="A36" s="46" t="s">
        <v>67</v>
      </c>
      <c r="B36" s="46"/>
      <c r="C36" s="46"/>
      <c r="D36" s="46"/>
      <c r="E36" s="46"/>
      <c r="F36" s="46"/>
    </row>
    <row r="37" spans="1:6" ht="15" x14ac:dyDescent="0.2">
      <c r="A37" s="36" t="s">
        <v>68</v>
      </c>
      <c r="B37" s="111">
        <v>-40</v>
      </c>
      <c r="C37" s="112"/>
      <c r="D37" s="112"/>
      <c r="E37" s="112"/>
      <c r="F37" s="116"/>
    </row>
    <row r="38" spans="1:6" ht="15" x14ac:dyDescent="0.2">
      <c r="A38" s="36" t="s">
        <v>69</v>
      </c>
      <c r="B38" s="34"/>
      <c r="C38" s="34"/>
      <c r="D38" s="34"/>
      <c r="E38" s="34"/>
      <c r="F38" s="34"/>
    </row>
    <row r="39" spans="1:6" ht="15" x14ac:dyDescent="0.2">
      <c r="A39" s="33"/>
      <c r="B39" s="33"/>
      <c r="C39" s="33"/>
      <c r="D39" s="33"/>
      <c r="E39" s="33"/>
      <c r="F39" s="33"/>
    </row>
    <row r="40" spans="1:6" ht="15" x14ac:dyDescent="0.2">
      <c r="A40" s="110" t="s">
        <v>70</v>
      </c>
      <c r="B40" s="110"/>
      <c r="C40" s="110"/>
      <c r="D40" s="110"/>
      <c r="E40" s="110"/>
      <c r="F40" s="110"/>
    </row>
  </sheetData>
  <mergeCells count="10">
    <mergeCell ref="A40:F40"/>
    <mergeCell ref="B26:F26"/>
    <mergeCell ref="B28:F28"/>
    <mergeCell ref="B29:F29"/>
    <mergeCell ref="B30:F30"/>
    <mergeCell ref="B31:F31"/>
    <mergeCell ref="B33:F33"/>
    <mergeCell ref="B34:F34"/>
    <mergeCell ref="B35:F35"/>
    <mergeCell ref="B37:F37"/>
  </mergeCells>
  <pageMargins left="0.7" right="0.7" top="0.75" bottom="0.75" header="0.3" footer="0.3"/>
  <pageSetup paperSize="9" orientation="portrait" r:id="rId1"/>
  <headerFooter>
    <oddFooter>&amp;L&amp;1#&amp;"Calibri"&amp;10&amp;K000000Følsomhet Intern (gul)</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79"/>
  <sheetViews>
    <sheetView topLeftCell="A16" workbookViewId="0">
      <selection activeCell="F20" sqref="F20"/>
    </sheetView>
  </sheetViews>
  <sheetFormatPr defaultColWidth="11.42578125" defaultRowHeight="12.75" x14ac:dyDescent="0.2"/>
  <sheetData>
    <row r="1" spans="1:16" ht="23.25" x14ac:dyDescent="0.35">
      <c r="A1" s="4" t="s">
        <v>11</v>
      </c>
      <c r="B1" s="5"/>
      <c r="C1" s="120" t="s">
        <v>73</v>
      </c>
      <c r="D1" s="121"/>
      <c r="E1" s="121"/>
      <c r="F1" s="121"/>
      <c r="G1" s="5"/>
      <c r="H1" s="5"/>
      <c r="I1" s="5"/>
      <c r="J1" s="5"/>
      <c r="K1" s="5"/>
      <c r="L1" s="5"/>
      <c r="M1" s="5"/>
      <c r="N1" s="5"/>
      <c r="O1" s="3"/>
    </row>
    <row r="2" spans="1:16" ht="23.25" x14ac:dyDescent="0.35">
      <c r="A2" s="6"/>
      <c r="B2" s="5"/>
      <c r="C2" s="5"/>
      <c r="D2" s="5"/>
      <c r="E2" s="5"/>
      <c r="F2" s="5"/>
      <c r="G2" s="5"/>
      <c r="H2" s="5"/>
      <c r="I2" s="5"/>
      <c r="J2" s="5"/>
      <c r="K2" s="5"/>
      <c r="L2" s="5"/>
      <c r="M2" s="5"/>
      <c r="N2" s="5"/>
      <c r="O2" s="3"/>
    </row>
    <row r="3" spans="1:16" ht="15" x14ac:dyDescent="0.25">
      <c r="A3" s="7" t="s">
        <v>9</v>
      </c>
      <c r="B3" s="55">
        <v>8.8000000000000007</v>
      </c>
      <c r="C3" s="8" t="s">
        <v>23</v>
      </c>
      <c r="D3" s="7"/>
      <c r="E3" s="55">
        <v>28.1</v>
      </c>
      <c r="F3" s="8" t="s">
        <v>20</v>
      </c>
      <c r="G3" s="5"/>
      <c r="H3" s="5"/>
      <c r="I3" s="5"/>
      <c r="J3" s="5"/>
      <c r="K3" s="5"/>
      <c r="L3" s="5"/>
      <c r="M3" s="5"/>
      <c r="N3" s="5"/>
      <c r="O3" s="3"/>
    </row>
    <row r="4" spans="1:16" x14ac:dyDescent="0.2">
      <c r="A4" s="5"/>
      <c r="B4" s="5"/>
      <c r="C4" s="5"/>
      <c r="D4" s="5"/>
      <c r="E4" s="5"/>
      <c r="F4" s="5"/>
      <c r="G4" s="5"/>
      <c r="H4" s="5"/>
      <c r="I4" s="5"/>
      <c r="J4" s="5"/>
      <c r="K4" s="5"/>
      <c r="L4" s="5"/>
      <c r="M4" s="5"/>
      <c r="N4" s="5"/>
      <c r="O4" s="3"/>
    </row>
    <row r="5" spans="1:16" ht="13.5" thickBot="1" x14ac:dyDescent="0.25">
      <c r="A5" s="5"/>
      <c r="B5" s="9" t="s">
        <v>0</v>
      </c>
      <c r="C5" s="9" t="s">
        <v>1</v>
      </c>
      <c r="D5" s="9" t="s">
        <v>2</v>
      </c>
      <c r="E5" s="9" t="s">
        <v>3</v>
      </c>
      <c r="F5" s="9" t="s">
        <v>4</v>
      </c>
      <c r="G5" s="5"/>
      <c r="H5" s="5"/>
      <c r="I5" s="5"/>
      <c r="J5" s="5"/>
      <c r="K5" s="5"/>
      <c r="L5" s="5"/>
      <c r="M5" s="5"/>
      <c r="N5" s="5"/>
      <c r="O5" s="3"/>
    </row>
    <row r="6" spans="1:16" x14ac:dyDescent="0.2">
      <c r="A6" s="10" t="s">
        <v>10</v>
      </c>
      <c r="B6" s="2">
        <v>0</v>
      </c>
      <c r="C6" s="1">
        <v>12</v>
      </c>
      <c r="D6" s="1">
        <v>24</v>
      </c>
      <c r="E6" s="1">
        <v>48</v>
      </c>
      <c r="F6" s="1">
        <v>72</v>
      </c>
      <c r="G6" s="11"/>
      <c r="H6" s="5"/>
      <c r="I6" s="5"/>
      <c r="J6" s="5"/>
      <c r="K6" s="5"/>
      <c r="L6" s="5"/>
      <c r="M6" s="5"/>
      <c r="N6" s="5"/>
      <c r="O6" s="58" t="s">
        <v>10</v>
      </c>
      <c r="P6" s="85" t="s">
        <v>78</v>
      </c>
    </row>
    <row r="7" spans="1:16" ht="13.5" thickBot="1" x14ac:dyDescent="0.25">
      <c r="A7" s="12" t="s">
        <v>18</v>
      </c>
      <c r="B7" s="122" t="s">
        <v>19</v>
      </c>
      <c r="C7" s="123"/>
      <c r="D7" s="123"/>
      <c r="E7" s="123"/>
      <c r="F7" s="123"/>
      <c r="G7" s="11"/>
      <c r="H7" s="5"/>
      <c r="I7" s="5"/>
      <c r="J7" s="5"/>
      <c r="K7" s="5"/>
      <c r="L7" s="5"/>
      <c r="M7" s="5"/>
      <c r="N7" s="5"/>
      <c r="O7" s="59" t="s">
        <v>18</v>
      </c>
      <c r="P7" s="85" t="s">
        <v>79</v>
      </c>
    </row>
    <row r="8" spans="1:16" ht="15" x14ac:dyDescent="0.25">
      <c r="A8" s="53">
        <v>1</v>
      </c>
      <c r="B8" s="49">
        <v>0.67</v>
      </c>
      <c r="C8" s="50">
        <v>0.74</v>
      </c>
      <c r="D8" s="50">
        <v>0.69</v>
      </c>
      <c r="E8" s="50">
        <v>0.78</v>
      </c>
      <c r="F8" s="51">
        <v>0.8</v>
      </c>
      <c r="G8" s="5"/>
      <c r="H8" s="5"/>
      <c r="I8" s="5"/>
      <c r="J8" s="5"/>
      <c r="K8" s="5"/>
      <c r="L8" s="5"/>
      <c r="M8" s="5"/>
      <c r="N8" s="5"/>
      <c r="O8" s="53">
        <v>1</v>
      </c>
      <c r="P8" s="86">
        <v>0.5</v>
      </c>
    </row>
    <row r="9" spans="1:16" ht="15" x14ac:dyDescent="0.25">
      <c r="A9" s="54">
        <v>2</v>
      </c>
      <c r="B9" s="24">
        <v>0.76</v>
      </c>
      <c r="C9" s="25">
        <v>0.63</v>
      </c>
      <c r="D9" s="25">
        <v>0.71</v>
      </c>
      <c r="E9" s="25">
        <v>0.71299999999999997</v>
      </c>
      <c r="F9" s="52">
        <v>0.78</v>
      </c>
      <c r="G9" s="5"/>
      <c r="H9" s="5"/>
      <c r="I9" s="5"/>
      <c r="J9" s="5"/>
      <c r="K9" s="5"/>
      <c r="L9" s="5"/>
      <c r="M9" s="5"/>
      <c r="N9" s="5"/>
      <c r="O9" s="54">
        <v>2</v>
      </c>
      <c r="P9" s="86">
        <v>0.83</v>
      </c>
    </row>
    <row r="10" spans="1:16" ht="15" x14ac:dyDescent="0.25">
      <c r="A10" s="54">
        <v>3</v>
      </c>
      <c r="B10" s="24">
        <v>3.18</v>
      </c>
      <c r="C10" s="25">
        <v>3.12</v>
      </c>
      <c r="D10" s="25">
        <v>3.07</v>
      </c>
      <c r="E10" s="25">
        <v>3.29</v>
      </c>
      <c r="F10" s="52">
        <v>3.25</v>
      </c>
      <c r="G10" s="5"/>
      <c r="H10" s="5"/>
      <c r="I10" s="5"/>
      <c r="J10" s="5"/>
      <c r="K10" s="5"/>
      <c r="L10" s="5"/>
      <c r="M10" s="5"/>
      <c r="N10" s="5"/>
      <c r="O10" s="54">
        <v>3</v>
      </c>
      <c r="P10" s="86">
        <v>3.24</v>
      </c>
    </row>
    <row r="11" spans="1:16" ht="15" x14ac:dyDescent="0.25">
      <c r="A11" s="54">
        <v>4</v>
      </c>
      <c r="B11" s="24">
        <v>0.92</v>
      </c>
      <c r="C11" s="25">
        <v>0.89</v>
      </c>
      <c r="D11" s="25">
        <v>0.95</v>
      </c>
      <c r="E11" s="25">
        <v>0.82</v>
      </c>
      <c r="F11" s="52">
        <v>0.94</v>
      </c>
      <c r="G11" s="5"/>
      <c r="H11" s="5"/>
      <c r="I11" s="5"/>
      <c r="J11" s="5"/>
      <c r="K11" s="5"/>
      <c r="L11" s="5"/>
      <c r="M11" s="5"/>
      <c r="N11" s="5"/>
      <c r="O11" s="54">
        <v>4</v>
      </c>
      <c r="P11" s="86">
        <v>0.86</v>
      </c>
    </row>
    <row r="12" spans="1:16" ht="15" x14ac:dyDescent="0.25">
      <c r="A12" s="54">
        <v>5</v>
      </c>
      <c r="B12" s="24">
        <v>1.69</v>
      </c>
      <c r="C12" s="25">
        <v>1.69</v>
      </c>
      <c r="D12" s="25">
        <v>1.76</v>
      </c>
      <c r="E12" s="25">
        <v>1.8</v>
      </c>
      <c r="F12" s="52">
        <v>1.68</v>
      </c>
      <c r="G12" s="5"/>
      <c r="H12" s="5"/>
      <c r="I12" s="5"/>
      <c r="J12" s="5"/>
      <c r="K12" s="5"/>
      <c r="L12" s="5"/>
      <c r="M12" s="5"/>
      <c r="N12" s="5"/>
      <c r="O12" s="54">
        <v>5</v>
      </c>
      <c r="P12" s="86">
        <v>1.72</v>
      </c>
    </row>
    <row r="13" spans="1:16" ht="15" x14ac:dyDescent="0.25">
      <c r="A13" s="54">
        <v>6</v>
      </c>
      <c r="B13" s="24">
        <v>0.27</v>
      </c>
      <c r="C13" s="25">
        <v>0.27</v>
      </c>
      <c r="D13" s="25">
        <v>0.27</v>
      </c>
      <c r="E13" s="25">
        <v>0.27</v>
      </c>
      <c r="F13" s="52">
        <v>0.27</v>
      </c>
      <c r="G13" s="5"/>
      <c r="H13" s="5"/>
      <c r="I13" s="5"/>
      <c r="J13" s="5"/>
      <c r="K13" s="5"/>
      <c r="L13" s="5"/>
      <c r="M13" s="5"/>
      <c r="N13" s="5"/>
      <c r="O13" s="54">
        <v>6</v>
      </c>
      <c r="P13" s="86">
        <v>0.27</v>
      </c>
    </row>
    <row r="14" spans="1:16" ht="15" x14ac:dyDescent="0.25">
      <c r="A14" s="54">
        <v>7</v>
      </c>
      <c r="B14" s="24">
        <v>0.56999999999999995</v>
      </c>
      <c r="C14" s="60">
        <v>0.51</v>
      </c>
      <c r="D14" s="25">
        <v>0.52</v>
      </c>
      <c r="E14" s="25">
        <v>0.56000000000000005</v>
      </c>
      <c r="F14" s="52">
        <v>0.48499999999999999</v>
      </c>
      <c r="G14" s="5"/>
      <c r="H14" s="5"/>
      <c r="I14" s="5"/>
      <c r="J14" s="5"/>
      <c r="K14" s="5"/>
      <c r="L14" s="5"/>
      <c r="M14" s="5"/>
      <c r="N14" s="5"/>
      <c r="O14" s="54">
        <v>7</v>
      </c>
      <c r="P14" s="86">
        <v>0.45</v>
      </c>
    </row>
    <row r="15" spans="1:16" ht="15" x14ac:dyDescent="0.25">
      <c r="A15" s="54">
        <v>8</v>
      </c>
      <c r="B15" s="24">
        <v>0.28000000000000003</v>
      </c>
      <c r="C15" s="25">
        <v>0.33</v>
      </c>
      <c r="D15" s="25">
        <v>0.3</v>
      </c>
      <c r="E15" s="25">
        <v>0.35</v>
      </c>
      <c r="F15" s="52">
        <v>0.27</v>
      </c>
      <c r="G15" s="5"/>
      <c r="H15" s="5"/>
      <c r="I15" s="5"/>
      <c r="J15" s="5"/>
      <c r="K15" s="5"/>
      <c r="L15" s="5"/>
      <c r="M15" s="5"/>
      <c r="N15" s="5"/>
      <c r="O15" s="54">
        <v>8</v>
      </c>
      <c r="P15" s="86">
        <v>0.28000000000000003</v>
      </c>
    </row>
    <row r="16" spans="1:16" ht="15" x14ac:dyDescent="0.25">
      <c r="A16" s="54">
        <v>9</v>
      </c>
      <c r="B16" s="24">
        <v>0.85</v>
      </c>
      <c r="C16" s="25">
        <v>0.83</v>
      </c>
      <c r="D16" s="25">
        <v>0.79</v>
      </c>
      <c r="E16" s="25">
        <v>0.85</v>
      </c>
      <c r="F16" s="52">
        <v>0.81</v>
      </c>
      <c r="G16" s="5"/>
      <c r="H16" s="5"/>
      <c r="I16" s="5"/>
      <c r="J16" s="5"/>
      <c r="K16" s="5"/>
      <c r="L16" s="5"/>
      <c r="M16" s="5"/>
      <c r="N16" s="5"/>
      <c r="O16" s="54">
        <v>9</v>
      </c>
      <c r="P16" s="86">
        <v>0.88</v>
      </c>
    </row>
    <row r="17" spans="1:16" ht="15" x14ac:dyDescent="0.25">
      <c r="A17" s="54">
        <v>10</v>
      </c>
      <c r="B17" s="24">
        <v>0.27</v>
      </c>
      <c r="C17" s="25">
        <v>0.27</v>
      </c>
      <c r="D17" s="25">
        <v>0.27</v>
      </c>
      <c r="E17" s="25">
        <v>0.27</v>
      </c>
      <c r="F17" s="52">
        <v>0.27</v>
      </c>
      <c r="G17" s="5"/>
      <c r="H17" s="5"/>
      <c r="I17" s="5"/>
      <c r="J17" s="5"/>
      <c r="K17" s="5"/>
      <c r="L17" s="5"/>
      <c r="M17" s="5"/>
      <c r="N17" s="5"/>
      <c r="O17" s="54">
        <v>10</v>
      </c>
      <c r="P17" s="86">
        <v>0.27</v>
      </c>
    </row>
    <row r="18" spans="1:16" ht="15" x14ac:dyDescent="0.25">
      <c r="A18" s="54">
        <v>11</v>
      </c>
      <c r="B18" s="24">
        <v>0.68</v>
      </c>
      <c r="C18" s="62"/>
      <c r="D18" s="25">
        <v>0.7</v>
      </c>
      <c r="E18" s="25">
        <v>0.78</v>
      </c>
      <c r="F18" s="52">
        <v>0.93</v>
      </c>
      <c r="G18" s="5"/>
      <c r="H18" s="5"/>
      <c r="I18" s="5"/>
      <c r="J18" s="5"/>
      <c r="K18" s="5"/>
      <c r="L18" s="5"/>
      <c r="M18" s="5"/>
      <c r="N18" s="5"/>
      <c r="O18" s="54">
        <v>11</v>
      </c>
      <c r="P18" s="86">
        <v>0.68</v>
      </c>
    </row>
    <row r="19" spans="1:16" ht="15" x14ac:dyDescent="0.25">
      <c r="A19" s="54">
        <v>12</v>
      </c>
      <c r="B19" s="24">
        <v>0.3</v>
      </c>
      <c r="C19" s="62"/>
      <c r="D19" s="25">
        <v>0.27</v>
      </c>
      <c r="E19" s="25">
        <v>0.27</v>
      </c>
      <c r="F19" s="52">
        <v>0.27</v>
      </c>
      <c r="G19" s="5"/>
      <c r="H19" s="5"/>
      <c r="I19" s="5"/>
      <c r="J19" s="5"/>
      <c r="K19" s="5"/>
      <c r="L19" s="5"/>
      <c r="M19" s="5"/>
      <c r="N19" s="5"/>
      <c r="O19" s="54">
        <v>12</v>
      </c>
      <c r="P19" s="86">
        <v>0.27</v>
      </c>
    </row>
    <row r="20" spans="1:16" ht="15" x14ac:dyDescent="0.25">
      <c r="A20" s="54">
        <v>13</v>
      </c>
      <c r="B20" s="24">
        <v>0.31</v>
      </c>
      <c r="C20" s="62"/>
      <c r="D20" s="25">
        <v>0.33</v>
      </c>
      <c r="E20" s="25">
        <v>0.45</v>
      </c>
      <c r="F20" s="52">
        <v>0.36</v>
      </c>
      <c r="G20" s="5"/>
      <c r="H20" s="5"/>
      <c r="I20" s="5"/>
      <c r="J20" s="5"/>
      <c r="K20" s="5"/>
      <c r="L20" s="5"/>
      <c r="M20" s="5"/>
      <c r="N20" s="5"/>
      <c r="O20" s="54">
        <v>13</v>
      </c>
      <c r="P20" s="86">
        <v>0.38</v>
      </c>
    </row>
    <row r="21" spans="1:16" ht="15" x14ac:dyDescent="0.2">
      <c r="A21" s="54">
        <v>14</v>
      </c>
      <c r="B21" s="63">
        <v>0.33</v>
      </c>
      <c r="C21" s="64">
        <v>0.27</v>
      </c>
      <c r="D21" s="64">
        <v>0.27</v>
      </c>
      <c r="E21" s="64">
        <v>0.27</v>
      </c>
      <c r="F21" s="65">
        <v>0.31</v>
      </c>
      <c r="G21" s="5"/>
      <c r="H21" s="5"/>
      <c r="I21" s="5"/>
      <c r="J21" s="5"/>
      <c r="K21" s="5"/>
      <c r="L21" s="5"/>
      <c r="M21" s="5"/>
      <c r="N21" s="5"/>
      <c r="O21" s="54">
        <v>14</v>
      </c>
      <c r="P21" s="86">
        <v>0.41</v>
      </c>
    </row>
    <row r="22" spans="1:16" ht="15" x14ac:dyDescent="0.2">
      <c r="A22" s="54">
        <v>15</v>
      </c>
      <c r="B22" s="63">
        <v>1.23</v>
      </c>
      <c r="C22" s="64">
        <v>1.28</v>
      </c>
      <c r="D22" s="64">
        <v>1.23</v>
      </c>
      <c r="E22" s="64">
        <v>1.19</v>
      </c>
      <c r="F22" s="65">
        <v>1.23</v>
      </c>
      <c r="G22" s="5"/>
      <c r="H22" s="5"/>
      <c r="I22" s="5"/>
      <c r="J22" s="5"/>
      <c r="K22" s="5"/>
      <c r="L22" s="5"/>
      <c r="M22" s="5"/>
      <c r="N22" s="5"/>
      <c r="O22" s="54">
        <v>15</v>
      </c>
      <c r="P22" s="86">
        <v>1.31</v>
      </c>
    </row>
    <row r="23" spans="1:16" ht="15" x14ac:dyDescent="0.2">
      <c r="A23" s="54">
        <v>16</v>
      </c>
      <c r="B23" s="66">
        <v>0.98</v>
      </c>
      <c r="C23" s="67">
        <v>1.06</v>
      </c>
      <c r="D23" s="67">
        <v>1.01</v>
      </c>
      <c r="E23" s="67"/>
      <c r="F23" s="68">
        <v>1.1100000000000001</v>
      </c>
      <c r="G23" s="5"/>
      <c r="H23" s="5"/>
      <c r="I23" s="5"/>
      <c r="J23" s="5"/>
      <c r="K23" s="5"/>
      <c r="L23" s="5"/>
      <c r="M23" s="5"/>
      <c r="N23" s="5"/>
      <c r="O23" s="54">
        <v>16</v>
      </c>
      <c r="P23" s="86">
        <v>1.02</v>
      </c>
    </row>
    <row r="24" spans="1:16" ht="15" x14ac:dyDescent="0.2">
      <c r="A24" s="54">
        <v>17</v>
      </c>
      <c r="B24" s="66">
        <v>0.61</v>
      </c>
      <c r="C24" s="67">
        <v>0.59</v>
      </c>
      <c r="D24" s="67">
        <v>0.59</v>
      </c>
      <c r="E24" s="67">
        <v>0.65</v>
      </c>
      <c r="F24" s="68">
        <v>0.56999999999999995</v>
      </c>
      <c r="G24" s="5"/>
      <c r="H24" s="5"/>
      <c r="I24" s="5"/>
      <c r="J24" s="5"/>
      <c r="K24" s="5"/>
      <c r="L24" s="5"/>
      <c r="M24" s="5"/>
      <c r="N24" s="5"/>
      <c r="O24" s="54">
        <v>17</v>
      </c>
      <c r="P24" s="86">
        <v>0.57999999999999996</v>
      </c>
    </row>
    <row r="25" spans="1:16" ht="15" x14ac:dyDescent="0.2">
      <c r="A25" s="54">
        <v>18</v>
      </c>
      <c r="B25" s="66">
        <v>0.27</v>
      </c>
      <c r="C25" s="67">
        <v>0.27</v>
      </c>
      <c r="D25" s="67">
        <v>0.3</v>
      </c>
      <c r="E25" s="67">
        <v>0.31</v>
      </c>
      <c r="F25" s="68">
        <v>0.27</v>
      </c>
      <c r="G25" s="5"/>
      <c r="H25" s="5"/>
      <c r="I25" s="5"/>
      <c r="J25" s="5"/>
      <c r="K25" s="5"/>
      <c r="L25" s="5"/>
      <c r="M25" s="5"/>
      <c r="N25" s="5"/>
      <c r="O25" s="54">
        <v>18</v>
      </c>
      <c r="P25" s="86">
        <v>0.27</v>
      </c>
    </row>
    <row r="26" spans="1:16" ht="15" x14ac:dyDescent="0.2">
      <c r="A26" s="54">
        <v>19</v>
      </c>
      <c r="B26" s="66">
        <v>0.46</v>
      </c>
      <c r="C26" s="67">
        <v>0.43</v>
      </c>
      <c r="D26" s="67">
        <v>0.33</v>
      </c>
      <c r="E26" s="67">
        <v>0.43</v>
      </c>
      <c r="F26" s="68">
        <v>0.38</v>
      </c>
      <c r="G26" s="5"/>
      <c r="H26" s="5"/>
      <c r="I26" s="5"/>
      <c r="J26" s="5"/>
      <c r="K26" s="5"/>
      <c r="L26" s="5"/>
      <c r="M26" s="5"/>
      <c r="N26" s="5"/>
      <c r="O26" s="54">
        <v>19</v>
      </c>
      <c r="P26" s="86">
        <v>0.37</v>
      </c>
    </row>
    <row r="27" spans="1:16" ht="15.75" thickBot="1" x14ac:dyDescent="0.25">
      <c r="A27" s="54">
        <v>20</v>
      </c>
      <c r="B27" s="69">
        <v>0.46</v>
      </c>
      <c r="C27" s="70">
        <v>0.4</v>
      </c>
      <c r="D27" s="70">
        <v>0.46</v>
      </c>
      <c r="E27" s="70">
        <v>0.51</v>
      </c>
      <c r="F27" s="71">
        <v>0.47</v>
      </c>
      <c r="G27" s="5"/>
      <c r="H27" s="5"/>
      <c r="I27" s="5"/>
      <c r="J27" s="5"/>
      <c r="K27" s="5"/>
      <c r="L27" s="5"/>
      <c r="M27" s="5"/>
      <c r="N27" s="5"/>
      <c r="O27" s="54">
        <v>20</v>
      </c>
      <c r="P27" s="86">
        <v>0.46</v>
      </c>
    </row>
    <row r="28" spans="1:16" x14ac:dyDescent="0.2">
      <c r="A28" s="5"/>
      <c r="B28" s="13"/>
      <c r="C28" s="13"/>
      <c r="D28" s="13"/>
      <c r="E28" s="13"/>
      <c r="F28" s="13"/>
      <c r="G28" s="124" t="s">
        <v>26</v>
      </c>
      <c r="H28" s="125"/>
      <c r="I28" s="125"/>
      <c r="J28" s="125"/>
      <c r="K28" s="125"/>
      <c r="L28" s="125"/>
      <c r="M28" s="125"/>
      <c r="N28" s="125"/>
      <c r="O28" s="3"/>
    </row>
    <row r="29" spans="1:16" x14ac:dyDescent="0.2">
      <c r="A29" s="5"/>
      <c r="B29" s="13"/>
      <c r="C29" s="13"/>
      <c r="D29" s="13"/>
      <c r="E29" s="13"/>
      <c r="F29" s="13"/>
      <c r="G29" s="13"/>
      <c r="H29" s="13"/>
      <c r="I29" s="13"/>
      <c r="J29" s="13"/>
      <c r="K29" s="13"/>
      <c r="L29" s="13"/>
      <c r="M29" s="13"/>
      <c r="N29" s="13"/>
      <c r="O29" s="3"/>
    </row>
    <row r="30" spans="1:16" x14ac:dyDescent="0.2">
      <c r="A30" s="5"/>
      <c r="B30" s="13"/>
      <c r="C30" s="13"/>
      <c r="D30" s="13"/>
      <c r="E30" s="13"/>
      <c r="F30" s="13"/>
      <c r="G30" s="13"/>
      <c r="H30" s="13"/>
      <c r="I30" s="13"/>
      <c r="J30" s="13"/>
      <c r="K30" s="13"/>
      <c r="L30" s="13"/>
      <c r="M30" s="13"/>
      <c r="N30" s="13"/>
      <c r="O30" s="3"/>
    </row>
    <row r="31" spans="1:16" x14ac:dyDescent="0.2">
      <c r="A31" s="5"/>
      <c r="B31" s="126" t="s">
        <v>24</v>
      </c>
      <c r="C31" s="127"/>
      <c r="D31" s="127"/>
      <c r="E31" s="127"/>
      <c r="F31" s="127"/>
      <c r="G31" s="13"/>
      <c r="H31" s="13"/>
      <c r="I31" s="13"/>
      <c r="J31" s="13"/>
      <c r="K31" s="13"/>
      <c r="L31" s="13"/>
      <c r="M31" s="13"/>
      <c r="N31" s="13"/>
      <c r="O31" s="3"/>
    </row>
    <row r="32" spans="1:16" x14ac:dyDescent="0.2">
      <c r="A32" s="5"/>
      <c r="B32" s="13"/>
      <c r="C32" s="13"/>
      <c r="D32" s="13"/>
      <c r="E32" s="13"/>
      <c r="F32" s="13"/>
      <c r="G32" s="13"/>
      <c r="H32" s="13"/>
      <c r="I32" s="13"/>
      <c r="J32" s="13"/>
      <c r="K32" s="13"/>
      <c r="L32" s="13"/>
      <c r="M32" s="13"/>
      <c r="N32" s="13"/>
      <c r="O32" s="3"/>
    </row>
    <row r="33" spans="1:15" ht="13.5" thickBot="1" x14ac:dyDescent="0.25">
      <c r="A33" s="14" t="s">
        <v>18</v>
      </c>
      <c r="B33" s="9" t="s">
        <v>0</v>
      </c>
      <c r="C33" s="9" t="s">
        <v>1</v>
      </c>
      <c r="D33" s="9" t="s">
        <v>2</v>
      </c>
      <c r="E33" s="9" t="s">
        <v>3</v>
      </c>
      <c r="F33" s="9" t="s">
        <v>4</v>
      </c>
      <c r="G33" s="13"/>
      <c r="H33" s="13"/>
      <c r="I33" s="13"/>
      <c r="J33" s="13"/>
      <c r="K33" s="13"/>
      <c r="L33" s="13"/>
      <c r="M33" s="13"/>
      <c r="N33" s="13"/>
      <c r="O33" s="3"/>
    </row>
    <row r="34" spans="1:15" x14ac:dyDescent="0.2">
      <c r="A34" s="15">
        <v>1</v>
      </c>
      <c r="B34" s="13">
        <f t="shared" ref="B34:B53" si="0">IF((B8&lt;&gt;0)*ISNUMBER(B8),100*(B8/B8),"")</f>
        <v>100</v>
      </c>
      <c r="C34" s="13">
        <f t="shared" ref="C34:C53" si="1">IF((B8&lt;&gt;0)*ISNUMBER(C8),100*(C8/B8),"")</f>
        <v>110.44776119402984</v>
      </c>
      <c r="D34" s="13">
        <f t="shared" ref="D34:D53" si="2">IF((B8&lt;&gt;0)*ISNUMBER(D8),100*(D8/B8),"")</f>
        <v>102.98507462686565</v>
      </c>
      <c r="E34" s="13">
        <f t="shared" ref="E34:E53" si="3">IF((B8&lt;&gt;0)*ISNUMBER(E8),100*(E8/B8),"")</f>
        <v>116.4179104477612</v>
      </c>
      <c r="F34" s="13">
        <f t="shared" ref="F34:F53" si="4">IF((B8&lt;&gt;0)*ISNUMBER(F8),100*(F8/B8),"")</f>
        <v>119.40298507462686</v>
      </c>
      <c r="G34" s="5"/>
      <c r="H34" s="13"/>
      <c r="I34" s="13"/>
      <c r="J34" s="13"/>
      <c r="K34" s="13"/>
      <c r="L34" s="13"/>
      <c r="M34" s="13"/>
      <c r="N34" s="13"/>
      <c r="O34" s="3"/>
    </row>
    <row r="35" spans="1:15" x14ac:dyDescent="0.2">
      <c r="A35" s="16">
        <v>2</v>
      </c>
      <c r="B35" s="13">
        <f t="shared" si="0"/>
        <v>100</v>
      </c>
      <c r="C35" s="13">
        <f t="shared" si="1"/>
        <v>82.89473684210526</v>
      </c>
      <c r="D35" s="13">
        <f t="shared" si="2"/>
        <v>93.421052631578931</v>
      </c>
      <c r="E35" s="13">
        <f t="shared" si="3"/>
        <v>93.815789473684205</v>
      </c>
      <c r="F35" s="13">
        <f t="shared" si="4"/>
        <v>102.63157894736842</v>
      </c>
      <c r="G35" s="11"/>
      <c r="H35" s="13"/>
      <c r="I35" s="13"/>
      <c r="J35" s="13"/>
      <c r="K35" s="13"/>
      <c r="L35" s="13"/>
      <c r="M35" s="13"/>
      <c r="N35" s="13"/>
      <c r="O35" s="3"/>
    </row>
    <row r="36" spans="1:15" x14ac:dyDescent="0.2">
      <c r="A36" s="16">
        <v>3</v>
      </c>
      <c r="B36" s="13">
        <f t="shared" si="0"/>
        <v>100</v>
      </c>
      <c r="C36" s="13">
        <f t="shared" si="1"/>
        <v>98.113207547169807</v>
      </c>
      <c r="D36" s="13">
        <f t="shared" si="2"/>
        <v>96.540880503144649</v>
      </c>
      <c r="E36" s="13">
        <f t="shared" si="3"/>
        <v>103.45911949685534</v>
      </c>
      <c r="F36" s="13">
        <f t="shared" si="4"/>
        <v>102.20125786163521</v>
      </c>
      <c r="G36" s="11"/>
      <c r="H36" s="13"/>
      <c r="I36" s="13"/>
      <c r="J36" s="13"/>
      <c r="K36" s="13"/>
      <c r="L36" s="13"/>
      <c r="M36" s="13"/>
      <c r="N36" s="13"/>
      <c r="O36" s="3"/>
    </row>
    <row r="37" spans="1:15" x14ac:dyDescent="0.2">
      <c r="A37" s="16">
        <v>4</v>
      </c>
      <c r="B37" s="13">
        <f t="shared" si="0"/>
        <v>100</v>
      </c>
      <c r="C37" s="13">
        <f t="shared" si="1"/>
        <v>96.739130434782609</v>
      </c>
      <c r="D37" s="13">
        <f t="shared" si="2"/>
        <v>103.26086956521738</v>
      </c>
      <c r="E37" s="13">
        <f t="shared" si="3"/>
        <v>89.130434782608688</v>
      </c>
      <c r="F37" s="13">
        <f t="shared" si="4"/>
        <v>102.17391304347825</v>
      </c>
      <c r="G37" s="11"/>
      <c r="H37" s="13"/>
      <c r="I37" s="13"/>
      <c r="J37" s="13"/>
      <c r="K37" s="13"/>
      <c r="L37" s="13"/>
      <c r="M37" s="13"/>
      <c r="N37" s="13"/>
      <c r="O37" s="3"/>
    </row>
    <row r="38" spans="1:15" x14ac:dyDescent="0.2">
      <c r="A38" s="16">
        <v>5</v>
      </c>
      <c r="B38" s="13">
        <f t="shared" si="0"/>
        <v>100</v>
      </c>
      <c r="C38" s="13">
        <f t="shared" si="1"/>
        <v>100</v>
      </c>
      <c r="D38" s="13">
        <f t="shared" si="2"/>
        <v>104.14201183431953</v>
      </c>
      <c r="E38" s="13">
        <f t="shared" si="3"/>
        <v>106.50887573964498</v>
      </c>
      <c r="F38" s="13">
        <f t="shared" si="4"/>
        <v>99.408284023668642</v>
      </c>
      <c r="G38" s="11"/>
      <c r="H38" s="13"/>
      <c r="I38" s="13"/>
      <c r="J38" s="13"/>
      <c r="K38" s="13"/>
      <c r="L38" s="13"/>
      <c r="M38" s="13"/>
      <c r="N38" s="13"/>
      <c r="O38" s="3"/>
    </row>
    <row r="39" spans="1:15" x14ac:dyDescent="0.2">
      <c r="A39" s="16">
        <v>6</v>
      </c>
      <c r="B39" s="13">
        <f t="shared" si="0"/>
        <v>100</v>
      </c>
      <c r="C39" s="13">
        <f t="shared" si="1"/>
        <v>100</v>
      </c>
      <c r="D39" s="13">
        <f t="shared" si="2"/>
        <v>100</v>
      </c>
      <c r="E39" s="13">
        <f t="shared" si="3"/>
        <v>100</v>
      </c>
      <c r="F39" s="13">
        <f t="shared" si="4"/>
        <v>100</v>
      </c>
      <c r="G39" s="11"/>
      <c r="H39" s="5"/>
      <c r="I39" s="5"/>
      <c r="J39" s="5"/>
      <c r="K39" s="5"/>
      <c r="L39" s="5"/>
      <c r="M39" s="5"/>
      <c r="N39" s="5"/>
      <c r="O39" s="3"/>
    </row>
    <row r="40" spans="1:15" x14ac:dyDescent="0.2">
      <c r="A40" s="16">
        <v>7</v>
      </c>
      <c r="B40" s="13">
        <f t="shared" si="0"/>
        <v>100</v>
      </c>
      <c r="C40" s="13">
        <f t="shared" si="1"/>
        <v>89.473684210526329</v>
      </c>
      <c r="D40" s="13">
        <f t="shared" si="2"/>
        <v>91.228070175438603</v>
      </c>
      <c r="E40" s="13">
        <f t="shared" si="3"/>
        <v>98.24561403508774</v>
      </c>
      <c r="F40" s="13">
        <f t="shared" si="4"/>
        <v>85.087719298245617</v>
      </c>
      <c r="G40" s="11"/>
      <c r="H40" s="5"/>
      <c r="I40" s="5"/>
      <c r="J40" s="5"/>
      <c r="K40" s="5"/>
      <c r="L40" s="5"/>
      <c r="M40" s="5"/>
      <c r="N40" s="5"/>
      <c r="O40" s="3"/>
    </row>
    <row r="41" spans="1:15" x14ac:dyDescent="0.2">
      <c r="A41" s="16">
        <v>8</v>
      </c>
      <c r="B41" s="13">
        <f t="shared" si="0"/>
        <v>100</v>
      </c>
      <c r="C41" s="13">
        <f t="shared" si="1"/>
        <v>117.85714285714286</v>
      </c>
      <c r="D41" s="13">
        <f t="shared" si="2"/>
        <v>107.14285714285714</v>
      </c>
      <c r="E41" s="13">
        <f t="shared" si="3"/>
        <v>124.99999999999997</v>
      </c>
      <c r="F41" s="13">
        <f t="shared" si="4"/>
        <v>96.428571428571431</v>
      </c>
      <c r="G41" s="11"/>
      <c r="H41" s="5"/>
      <c r="I41" s="5"/>
      <c r="J41" s="5"/>
      <c r="K41" s="5"/>
      <c r="L41" s="5"/>
      <c r="M41" s="5"/>
      <c r="N41" s="5"/>
      <c r="O41" s="3"/>
    </row>
    <row r="42" spans="1:15" x14ac:dyDescent="0.2">
      <c r="A42" s="16">
        <v>9</v>
      </c>
      <c r="B42" s="13">
        <f t="shared" si="0"/>
        <v>100</v>
      </c>
      <c r="C42" s="13">
        <f t="shared" si="1"/>
        <v>97.647058823529406</v>
      </c>
      <c r="D42" s="13">
        <f t="shared" si="2"/>
        <v>92.941176470588232</v>
      </c>
      <c r="E42" s="13">
        <f t="shared" si="3"/>
        <v>100</v>
      </c>
      <c r="F42" s="13">
        <f t="shared" si="4"/>
        <v>95.294117647058826</v>
      </c>
      <c r="G42" s="11"/>
      <c r="H42" s="5"/>
      <c r="I42" s="5"/>
      <c r="J42" s="5"/>
      <c r="K42" s="5"/>
      <c r="L42" s="5"/>
      <c r="M42" s="5"/>
      <c r="N42" s="5"/>
      <c r="O42" s="3"/>
    </row>
    <row r="43" spans="1:15" x14ac:dyDescent="0.2">
      <c r="A43" s="16">
        <v>10</v>
      </c>
      <c r="B43" s="13">
        <f t="shared" si="0"/>
        <v>100</v>
      </c>
      <c r="C43" s="13">
        <f t="shared" si="1"/>
        <v>100</v>
      </c>
      <c r="D43" s="13">
        <f t="shared" si="2"/>
        <v>100</v>
      </c>
      <c r="E43" s="13">
        <f t="shared" si="3"/>
        <v>100</v>
      </c>
      <c r="F43" s="13">
        <f t="shared" si="4"/>
        <v>100</v>
      </c>
      <c r="G43" s="11"/>
      <c r="H43" s="5"/>
      <c r="I43" s="5"/>
      <c r="J43" s="5"/>
      <c r="K43" s="5"/>
      <c r="L43" s="5"/>
      <c r="M43" s="5"/>
      <c r="N43" s="5"/>
      <c r="O43" s="3"/>
    </row>
    <row r="44" spans="1:15" x14ac:dyDescent="0.2">
      <c r="A44" s="16">
        <v>11</v>
      </c>
      <c r="B44" s="13">
        <f t="shared" si="0"/>
        <v>100</v>
      </c>
      <c r="C44" s="13" t="str">
        <f t="shared" si="1"/>
        <v/>
      </c>
      <c r="D44" s="13">
        <f t="shared" si="2"/>
        <v>102.94117647058823</v>
      </c>
      <c r="E44" s="13">
        <f t="shared" si="3"/>
        <v>114.70588235294117</v>
      </c>
      <c r="F44" s="13">
        <f t="shared" si="4"/>
        <v>136.76470588235296</v>
      </c>
      <c r="G44" s="11"/>
      <c r="H44" s="5"/>
      <c r="I44" s="5"/>
      <c r="J44" s="5"/>
      <c r="K44" s="5"/>
      <c r="L44" s="5"/>
      <c r="M44" s="5"/>
      <c r="N44" s="5"/>
      <c r="O44" s="3"/>
    </row>
    <row r="45" spans="1:15" x14ac:dyDescent="0.2">
      <c r="A45" s="16">
        <v>12</v>
      </c>
      <c r="B45" s="13">
        <f t="shared" si="0"/>
        <v>100</v>
      </c>
      <c r="C45" s="13" t="str">
        <f t="shared" si="1"/>
        <v/>
      </c>
      <c r="D45" s="13">
        <f t="shared" si="2"/>
        <v>90.000000000000014</v>
      </c>
      <c r="E45" s="13">
        <f t="shared" si="3"/>
        <v>90.000000000000014</v>
      </c>
      <c r="F45" s="13">
        <f t="shared" si="4"/>
        <v>90.000000000000014</v>
      </c>
      <c r="G45" s="11"/>
      <c r="H45" s="5"/>
      <c r="I45" s="5"/>
      <c r="J45" s="5"/>
      <c r="K45" s="5"/>
      <c r="L45" s="5"/>
      <c r="M45" s="5"/>
      <c r="N45" s="5"/>
      <c r="O45" s="3"/>
    </row>
    <row r="46" spans="1:15" x14ac:dyDescent="0.2">
      <c r="A46" s="16">
        <v>13</v>
      </c>
      <c r="B46" s="13">
        <f t="shared" si="0"/>
        <v>100</v>
      </c>
      <c r="C46" s="13" t="str">
        <f t="shared" si="1"/>
        <v/>
      </c>
      <c r="D46" s="13">
        <f t="shared" si="2"/>
        <v>106.45161290322582</v>
      </c>
      <c r="E46" s="13">
        <f t="shared" si="3"/>
        <v>145.16129032258064</v>
      </c>
      <c r="F46" s="13">
        <f t="shared" si="4"/>
        <v>116.1290322580645</v>
      </c>
      <c r="G46" s="11"/>
      <c r="H46" s="5"/>
      <c r="I46" s="5"/>
      <c r="J46" s="5"/>
      <c r="K46" s="5"/>
      <c r="L46" s="5"/>
      <c r="M46" s="5"/>
      <c r="N46" s="5"/>
      <c r="O46" s="3"/>
    </row>
    <row r="47" spans="1:15" x14ac:dyDescent="0.2">
      <c r="A47" s="16">
        <v>14</v>
      </c>
      <c r="B47" s="13">
        <f t="shared" si="0"/>
        <v>100</v>
      </c>
      <c r="C47" s="13">
        <f t="shared" si="1"/>
        <v>81.818181818181827</v>
      </c>
      <c r="D47" s="13">
        <f t="shared" si="2"/>
        <v>81.818181818181827</v>
      </c>
      <c r="E47" s="13">
        <f t="shared" si="3"/>
        <v>81.818181818181827</v>
      </c>
      <c r="F47" s="13">
        <f t="shared" si="4"/>
        <v>93.939393939393938</v>
      </c>
      <c r="G47" s="11"/>
      <c r="H47" s="5"/>
      <c r="I47" s="5"/>
      <c r="J47" s="5"/>
      <c r="K47" s="5"/>
      <c r="L47" s="5"/>
      <c r="M47" s="5"/>
      <c r="N47" s="5"/>
      <c r="O47" s="3"/>
    </row>
    <row r="48" spans="1:15" x14ac:dyDescent="0.2">
      <c r="A48" s="16">
        <v>15</v>
      </c>
      <c r="B48" s="13">
        <f t="shared" si="0"/>
        <v>100</v>
      </c>
      <c r="C48" s="13">
        <f t="shared" si="1"/>
        <v>104.06504065040652</v>
      </c>
      <c r="D48" s="13">
        <f t="shared" si="2"/>
        <v>100</v>
      </c>
      <c r="E48" s="13">
        <f t="shared" si="3"/>
        <v>96.747967479674784</v>
      </c>
      <c r="F48" s="13">
        <f t="shared" si="4"/>
        <v>100</v>
      </c>
      <c r="G48" s="11"/>
      <c r="H48" s="5"/>
      <c r="I48" s="5"/>
      <c r="J48" s="5"/>
      <c r="K48" s="5"/>
      <c r="L48" s="5"/>
      <c r="M48" s="5"/>
      <c r="N48" s="5"/>
      <c r="O48" s="3"/>
    </row>
    <row r="49" spans="1:15" x14ac:dyDescent="0.2">
      <c r="A49" s="16">
        <v>16</v>
      </c>
      <c r="B49" s="13">
        <f t="shared" si="0"/>
        <v>100</v>
      </c>
      <c r="C49" s="13">
        <f t="shared" si="1"/>
        <v>108.16326530612245</v>
      </c>
      <c r="D49" s="13">
        <f t="shared" si="2"/>
        <v>103.0612244897959</v>
      </c>
      <c r="E49" s="13" t="str">
        <f t="shared" si="3"/>
        <v/>
      </c>
      <c r="F49" s="13">
        <f t="shared" si="4"/>
        <v>113.26530612244898</v>
      </c>
      <c r="G49" s="11"/>
      <c r="H49" s="5"/>
      <c r="I49" s="5"/>
      <c r="J49" s="5"/>
      <c r="K49" s="5"/>
      <c r="L49" s="5"/>
      <c r="M49" s="5"/>
      <c r="N49" s="5"/>
      <c r="O49" s="3"/>
    </row>
    <row r="50" spans="1:15" x14ac:dyDescent="0.2">
      <c r="A50" s="16">
        <v>17</v>
      </c>
      <c r="B50" s="13">
        <f t="shared" si="0"/>
        <v>100</v>
      </c>
      <c r="C50" s="13">
        <f t="shared" si="1"/>
        <v>96.721311475409834</v>
      </c>
      <c r="D50" s="13">
        <f t="shared" si="2"/>
        <v>96.721311475409834</v>
      </c>
      <c r="E50" s="13">
        <f t="shared" si="3"/>
        <v>106.55737704918033</v>
      </c>
      <c r="F50" s="13">
        <f t="shared" si="4"/>
        <v>93.442622950819668</v>
      </c>
      <c r="G50" s="11"/>
      <c r="H50" s="5"/>
      <c r="I50" s="5"/>
      <c r="J50" s="5"/>
      <c r="K50" s="5"/>
      <c r="L50" s="5"/>
      <c r="M50" s="5"/>
      <c r="N50" s="5"/>
      <c r="O50" s="3"/>
    </row>
    <row r="51" spans="1:15" x14ac:dyDescent="0.2">
      <c r="A51" s="16">
        <v>18</v>
      </c>
      <c r="B51" s="13">
        <f t="shared" si="0"/>
        <v>100</v>
      </c>
      <c r="C51" s="13">
        <f t="shared" si="1"/>
        <v>100</v>
      </c>
      <c r="D51" s="13">
        <f t="shared" si="2"/>
        <v>111.1111111111111</v>
      </c>
      <c r="E51" s="13">
        <f t="shared" si="3"/>
        <v>114.81481481481481</v>
      </c>
      <c r="F51" s="13">
        <f t="shared" si="4"/>
        <v>100</v>
      </c>
      <c r="G51" s="11"/>
      <c r="H51" s="5"/>
      <c r="I51" s="5"/>
      <c r="J51" s="5"/>
      <c r="K51" s="5"/>
      <c r="L51" s="5"/>
      <c r="M51" s="5"/>
      <c r="N51" s="5"/>
      <c r="O51" s="3"/>
    </row>
    <row r="52" spans="1:15" x14ac:dyDescent="0.2">
      <c r="A52" s="16">
        <v>19</v>
      </c>
      <c r="B52" s="13">
        <f t="shared" si="0"/>
        <v>100</v>
      </c>
      <c r="C52" s="13">
        <f t="shared" si="1"/>
        <v>93.478260869565204</v>
      </c>
      <c r="D52" s="13">
        <f t="shared" si="2"/>
        <v>71.739130434782609</v>
      </c>
      <c r="E52" s="13">
        <f t="shared" si="3"/>
        <v>93.478260869565204</v>
      </c>
      <c r="F52" s="13">
        <f t="shared" si="4"/>
        <v>82.608695652173907</v>
      </c>
      <c r="G52" s="11"/>
      <c r="H52" s="5"/>
      <c r="I52" s="5"/>
      <c r="J52" s="5"/>
      <c r="K52" s="5"/>
      <c r="L52" s="5"/>
      <c r="M52" s="5"/>
      <c r="N52" s="5"/>
      <c r="O52" s="3"/>
    </row>
    <row r="53" spans="1:15" ht="13.5" thickBot="1" x14ac:dyDescent="0.25">
      <c r="A53" s="16">
        <v>20</v>
      </c>
      <c r="B53" s="13">
        <f t="shared" si="0"/>
        <v>100</v>
      </c>
      <c r="C53" s="13">
        <f t="shared" si="1"/>
        <v>86.956521739130437</v>
      </c>
      <c r="D53" s="13">
        <f t="shared" si="2"/>
        <v>100</v>
      </c>
      <c r="E53" s="13">
        <f t="shared" si="3"/>
        <v>110.86956521739131</v>
      </c>
      <c r="F53" s="13">
        <f t="shared" si="4"/>
        <v>102.17391304347825</v>
      </c>
      <c r="G53" s="11"/>
      <c r="H53" s="5"/>
      <c r="I53" s="5"/>
      <c r="J53" s="5"/>
      <c r="K53" s="5"/>
      <c r="L53" s="5"/>
      <c r="M53" s="5"/>
      <c r="N53" s="5"/>
      <c r="O53" s="3"/>
    </row>
    <row r="54" spans="1:15" x14ac:dyDescent="0.2">
      <c r="A54" s="17" t="s">
        <v>5</v>
      </c>
      <c r="B54" s="20">
        <f>IF(B55&gt;0,AVERAGE(B34:B53),"")</f>
        <v>100</v>
      </c>
      <c r="C54" s="20">
        <f>IF(C55&gt;0,AVERAGE(C34:C53),"")</f>
        <v>97.904429633417791</v>
      </c>
      <c r="D54" s="20">
        <f>IF(D55&gt;0,AVERAGE(D34:D53),"")</f>
        <v>97.775287082655254</v>
      </c>
      <c r="E54" s="20">
        <f>IF(E55&gt;0,AVERAGE(E34:E53),"")</f>
        <v>104.56479388947223</v>
      </c>
      <c r="F54" s="56">
        <f>IF(F55&gt;0,AVERAGE(F34:F53),"")</f>
        <v>101.54760485866927</v>
      </c>
      <c r="G54" s="11"/>
      <c r="H54" s="5"/>
      <c r="I54" s="5"/>
      <c r="J54" s="5"/>
      <c r="K54" s="5"/>
      <c r="L54" s="5"/>
      <c r="M54" s="5"/>
      <c r="N54" s="5"/>
      <c r="O54" s="3"/>
    </row>
    <row r="55" spans="1:15" x14ac:dyDescent="0.2">
      <c r="A55" s="18" t="s">
        <v>6</v>
      </c>
      <c r="B55" s="13">
        <f>COUNT(B34:B53)</f>
        <v>20</v>
      </c>
      <c r="C55" s="13">
        <f>COUNT(C34:C53)</f>
        <v>17</v>
      </c>
      <c r="D55" s="13">
        <f>COUNT(D34:D53)</f>
        <v>20</v>
      </c>
      <c r="E55" s="13">
        <f>COUNT(E34:E53)</f>
        <v>19</v>
      </c>
      <c r="F55" s="21">
        <f>COUNT(F34:F53)</f>
        <v>20</v>
      </c>
      <c r="G55" s="128" t="s">
        <v>25</v>
      </c>
      <c r="H55" s="129"/>
      <c r="I55" s="129"/>
      <c r="J55" s="129"/>
      <c r="K55" s="129"/>
      <c r="L55" s="129"/>
      <c r="M55" s="129"/>
      <c r="N55" s="129"/>
      <c r="O55" s="3"/>
    </row>
    <row r="56" spans="1:15" x14ac:dyDescent="0.2">
      <c r="A56" s="18" t="s">
        <v>7</v>
      </c>
      <c r="B56" s="13">
        <f>IF(B55&gt;0,STDEV(B34:B53),"")</f>
        <v>0</v>
      </c>
      <c r="C56" s="13">
        <f>IF(C55&gt;0,STDEV(C34:C53),"")</f>
        <v>9.3996652883245115</v>
      </c>
      <c r="D56" s="13">
        <f>IF(D55&gt;0,STDEV(D34:D53),"")</f>
        <v>9.1590111836934174</v>
      </c>
      <c r="E56" s="13">
        <f>IF(E55&gt;0,STDEV(E34:E53),"")</f>
        <v>14.591772451661228</v>
      </c>
      <c r="F56" s="21">
        <f>IF(F55&gt;0,STDEV(F34:F53),"")</f>
        <v>12.306114571554231</v>
      </c>
      <c r="G56" s="130"/>
      <c r="H56" s="129"/>
      <c r="I56" s="129"/>
      <c r="J56" s="129"/>
      <c r="K56" s="129"/>
      <c r="L56" s="129"/>
      <c r="M56" s="129"/>
      <c r="N56" s="129"/>
      <c r="O56" s="3"/>
    </row>
    <row r="57" spans="1:15" x14ac:dyDescent="0.2">
      <c r="A57" s="18" t="s">
        <v>8</v>
      </c>
      <c r="B57" s="13">
        <f>IF(B55&gt;0,B56/SQRT(B55),"")</f>
        <v>0</v>
      </c>
      <c r="C57" s="13">
        <f>IF(C55&gt;0,C56/SQRT(C55),"")</f>
        <v>2.2797536958361082</v>
      </c>
      <c r="D57" s="13">
        <f>IF(D55&gt;0,D56/SQRT(D55),"")</f>
        <v>2.0480171613419293</v>
      </c>
      <c r="E57" s="13">
        <f>IF(E55&gt;0,E56/SQRT(E55),"")</f>
        <v>3.3475821854701064</v>
      </c>
      <c r="F57" s="21">
        <f>IF(F55&gt;0,F56/SQRT(F55),"")</f>
        <v>2.7517308720895959</v>
      </c>
      <c r="G57" s="130"/>
      <c r="H57" s="129"/>
      <c r="I57" s="129"/>
      <c r="J57" s="129"/>
      <c r="K57" s="129"/>
      <c r="L57" s="129"/>
      <c r="M57" s="129"/>
      <c r="N57" s="129"/>
      <c r="O57" s="3"/>
    </row>
    <row r="58" spans="1:15" x14ac:dyDescent="0.2">
      <c r="A58" s="18" t="s">
        <v>13</v>
      </c>
      <c r="B58" s="13">
        <f>IF(B55&gt;2,TINV(0.1,B55-1),"")</f>
        <v>1.7291328115213698</v>
      </c>
      <c r="C58" s="13">
        <f>IF(C55&gt;2,TINV(0.1,C55-1),"")</f>
        <v>1.7458836762762506</v>
      </c>
      <c r="D58" s="13">
        <f>IF(D55&gt;2,TINV(0.1,D55-1),"")</f>
        <v>1.7291328115213698</v>
      </c>
      <c r="E58" s="13">
        <f>IF(E55&gt;2,TINV(0.1,E55-1),"")</f>
        <v>1.7340636066175394</v>
      </c>
      <c r="F58" s="21">
        <f>IF(F55&gt;2,TINV(0.1,F55-1),"")</f>
        <v>1.7291328115213698</v>
      </c>
      <c r="G58" s="130"/>
      <c r="H58" s="129"/>
      <c r="I58" s="129"/>
      <c r="J58" s="129"/>
      <c r="K58" s="129"/>
      <c r="L58" s="129"/>
      <c r="M58" s="129"/>
      <c r="N58" s="129"/>
      <c r="O58" s="3"/>
    </row>
    <row r="59" spans="1:15" x14ac:dyDescent="0.2">
      <c r="A59" s="18" t="s">
        <v>12</v>
      </c>
      <c r="B59" s="13">
        <f>IF(B55&gt;2,B58*B57,"")</f>
        <v>0</v>
      </c>
      <c r="C59" s="13">
        <f>IF(C55&gt;2,C58*C57,"")</f>
        <v>3.9801847634907137</v>
      </c>
      <c r="D59" s="13">
        <f>IF(D55&gt;2,D58*D57,"")</f>
        <v>3.5412936722351849</v>
      </c>
      <c r="E59" s="13">
        <f>IF(E55&gt;2,E58*E57,"")</f>
        <v>5.8049204379849177</v>
      </c>
      <c r="F59" s="21">
        <f>IF(F55&gt;2,F58*F57,"")</f>
        <v>4.758108139406434</v>
      </c>
      <c r="G59" s="130"/>
      <c r="H59" s="129"/>
      <c r="I59" s="129"/>
      <c r="J59" s="129"/>
      <c r="K59" s="129"/>
      <c r="L59" s="129"/>
      <c r="M59" s="129"/>
      <c r="N59" s="129"/>
      <c r="O59" s="3"/>
    </row>
    <row r="60" spans="1:15" x14ac:dyDescent="0.2">
      <c r="A60" s="18" t="s">
        <v>14</v>
      </c>
      <c r="B60" s="13">
        <f>IF(B55&gt;0,MIN(B34:B53),"")</f>
        <v>100</v>
      </c>
      <c r="C60" s="13">
        <f>IF(C55&gt;0,MIN(C34:C53),"")</f>
        <v>81.818181818181827</v>
      </c>
      <c r="D60" s="13">
        <f>IF(D55&gt;0,MIN(D34:D53),"")</f>
        <v>71.739130434782609</v>
      </c>
      <c r="E60" s="13">
        <f>IF(E55&gt;0,MIN(E34:E53),"")</f>
        <v>81.818181818181827</v>
      </c>
      <c r="F60" s="21">
        <f>IF(F55&gt;0,MIN(F34:F53),"")</f>
        <v>82.608695652173907</v>
      </c>
      <c r="G60" s="11"/>
      <c r="H60" s="5"/>
      <c r="I60" s="5"/>
      <c r="J60" s="5"/>
      <c r="K60" s="5"/>
      <c r="L60" s="5"/>
      <c r="M60" s="5"/>
      <c r="N60" s="5"/>
      <c r="O60" s="3"/>
    </row>
    <row r="61" spans="1:15" ht="13.5" thickBot="1" x14ac:dyDescent="0.25">
      <c r="A61" s="22" t="s">
        <v>15</v>
      </c>
      <c r="B61" s="23">
        <f>IF(B55&gt;0,MAX(B34:B53),"")</f>
        <v>100</v>
      </c>
      <c r="C61" s="23">
        <f>IF(C55&gt;0,MAX(C34:C53),"")</f>
        <v>117.85714285714286</v>
      </c>
      <c r="D61" s="23">
        <f>IF(D55&gt;0,MAX(D34:D53),"")</f>
        <v>111.1111111111111</v>
      </c>
      <c r="E61" s="23">
        <f>IF(E55&gt;0,MAX(E34:E53),"")</f>
        <v>145.16129032258064</v>
      </c>
      <c r="F61" s="19">
        <f>IF(F55&gt;0,MAX(F34:F53),"")</f>
        <v>136.76470588235296</v>
      </c>
      <c r="G61" s="11"/>
      <c r="H61" s="5"/>
      <c r="I61" s="5"/>
      <c r="J61" s="5"/>
      <c r="K61" s="5"/>
      <c r="L61" s="5"/>
      <c r="M61" s="5"/>
      <c r="N61" s="5"/>
      <c r="O61" s="3"/>
    </row>
    <row r="62" spans="1:15" x14ac:dyDescent="0.2">
      <c r="A62" s="17" t="s">
        <v>16</v>
      </c>
      <c r="B62" s="20">
        <f>100-B3</f>
        <v>91.2</v>
      </c>
      <c r="C62" s="20">
        <f>100-B3</f>
        <v>91.2</v>
      </c>
      <c r="D62" s="20">
        <f>100-B3</f>
        <v>91.2</v>
      </c>
      <c r="E62" s="20">
        <f>100-B3</f>
        <v>91.2</v>
      </c>
      <c r="F62" s="20">
        <f>100-B3</f>
        <v>91.2</v>
      </c>
      <c r="G62" s="11"/>
      <c r="H62" s="5"/>
      <c r="I62" s="5"/>
      <c r="J62" s="5"/>
      <c r="K62" s="5"/>
      <c r="L62" s="5"/>
      <c r="M62" s="5"/>
      <c r="N62" s="5"/>
      <c r="O62" s="3"/>
    </row>
    <row r="63" spans="1:15" x14ac:dyDescent="0.2">
      <c r="A63" s="18" t="s">
        <v>17</v>
      </c>
      <c r="B63" s="13">
        <f>100+B3</f>
        <v>108.8</v>
      </c>
      <c r="C63" s="13">
        <f>100+B3</f>
        <v>108.8</v>
      </c>
      <c r="D63" s="13">
        <f>100+B3</f>
        <v>108.8</v>
      </c>
      <c r="E63" s="13">
        <f>100+B3</f>
        <v>108.8</v>
      </c>
      <c r="F63" s="13">
        <f>100+B3</f>
        <v>108.8</v>
      </c>
      <c r="G63" s="11"/>
      <c r="H63" s="5"/>
      <c r="I63" s="5"/>
      <c r="J63" s="5"/>
      <c r="K63" s="5"/>
      <c r="L63" s="5"/>
      <c r="M63" s="5"/>
      <c r="N63" s="5"/>
      <c r="O63" s="3"/>
    </row>
    <row r="64" spans="1:15" x14ac:dyDescent="0.2">
      <c r="A64" s="18" t="s">
        <v>21</v>
      </c>
      <c r="B64" s="13">
        <f>100-E3</f>
        <v>71.900000000000006</v>
      </c>
      <c r="C64" s="13">
        <f>100-E3</f>
        <v>71.900000000000006</v>
      </c>
      <c r="D64" s="13">
        <f>100-E3</f>
        <v>71.900000000000006</v>
      </c>
      <c r="E64" s="13">
        <f>100-E3</f>
        <v>71.900000000000006</v>
      </c>
      <c r="F64" s="13">
        <f>100-E3</f>
        <v>71.900000000000006</v>
      </c>
      <c r="G64" s="11"/>
      <c r="H64" s="5"/>
      <c r="I64" s="5"/>
      <c r="J64" s="5"/>
      <c r="K64" s="5"/>
      <c r="L64" s="5"/>
      <c r="M64" s="5"/>
      <c r="N64" s="5"/>
      <c r="O64" s="3"/>
    </row>
    <row r="65" spans="1:15" ht="13.5" thickBot="1" x14ac:dyDescent="0.25">
      <c r="A65" s="22" t="s">
        <v>22</v>
      </c>
      <c r="B65" s="23">
        <f>100+E3</f>
        <v>128.1</v>
      </c>
      <c r="C65" s="23">
        <f>100+E3</f>
        <v>128.1</v>
      </c>
      <c r="D65" s="23">
        <f>100+E3</f>
        <v>128.1</v>
      </c>
      <c r="E65" s="23">
        <f>100+E3</f>
        <v>128.1</v>
      </c>
      <c r="F65" s="23">
        <f>100+E3</f>
        <v>128.1</v>
      </c>
      <c r="G65" s="11"/>
      <c r="H65" s="5"/>
      <c r="I65" s="5"/>
      <c r="J65" s="5"/>
      <c r="K65" s="5"/>
      <c r="L65" s="5"/>
      <c r="M65" s="5"/>
      <c r="N65" s="5"/>
      <c r="O65" s="3"/>
    </row>
    <row r="66" spans="1:15" x14ac:dyDescent="0.2">
      <c r="F66" s="3"/>
    </row>
    <row r="77" spans="1:15" x14ac:dyDescent="0.2">
      <c r="O77" s="3"/>
    </row>
    <row r="78" spans="1:15" x14ac:dyDescent="0.2">
      <c r="O78" s="3"/>
    </row>
    <row r="79" spans="1:15" x14ac:dyDescent="0.2">
      <c r="O79" s="3"/>
    </row>
  </sheetData>
  <mergeCells count="5">
    <mergeCell ref="C1:F1"/>
    <mergeCell ref="B7:F7"/>
    <mergeCell ref="G28:N28"/>
    <mergeCell ref="B31:F31"/>
    <mergeCell ref="G55:N59"/>
  </mergeCells>
  <conditionalFormatting sqref="C34:F53">
    <cfRule type="cellIs" dxfId="2" priority="1" stopIfTrue="1" operator="notBetween">
      <formula>$C$64</formula>
      <formula>$C$65</formula>
    </cfRule>
  </conditionalFormatting>
  <pageMargins left="0.7" right="0.7" top="0.75" bottom="0.75" header="0.3" footer="0.3"/>
  <pageSetup paperSize="9" orientation="portrait" r:id="rId1"/>
  <headerFooter>
    <oddFooter>&amp;L&amp;1#&amp;"Calibri"&amp;10&amp;K000000Følsomhet Intern (gul)</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79"/>
  <sheetViews>
    <sheetView topLeftCell="A6" workbookViewId="0">
      <selection activeCell="E46" sqref="E46"/>
    </sheetView>
  </sheetViews>
  <sheetFormatPr defaultColWidth="11.42578125" defaultRowHeight="12.75" x14ac:dyDescent="0.2"/>
  <sheetData>
    <row r="1" spans="1:16" ht="23.25" x14ac:dyDescent="0.35">
      <c r="A1" s="4" t="s">
        <v>11</v>
      </c>
      <c r="B1" s="5"/>
      <c r="C1" s="120" t="s">
        <v>73</v>
      </c>
      <c r="D1" s="121"/>
      <c r="E1" s="121"/>
      <c r="F1" s="121"/>
      <c r="G1" s="5"/>
      <c r="H1" s="5"/>
      <c r="I1" s="5"/>
      <c r="J1" s="5"/>
      <c r="K1" s="5"/>
      <c r="L1" s="5"/>
      <c r="M1" s="5"/>
      <c r="N1" s="5"/>
      <c r="O1" s="3"/>
    </row>
    <row r="2" spans="1:16" ht="23.25" x14ac:dyDescent="0.35">
      <c r="A2" s="6"/>
      <c r="B2" s="5"/>
      <c r="C2" s="5"/>
      <c r="D2" s="5"/>
      <c r="E2" s="5"/>
      <c r="F2" s="5"/>
      <c r="G2" s="5"/>
      <c r="H2" s="5"/>
      <c r="I2" s="5"/>
      <c r="J2" s="5"/>
      <c r="K2" s="5"/>
      <c r="L2" s="5"/>
      <c r="M2" s="5"/>
      <c r="N2" s="5"/>
      <c r="O2" s="3"/>
    </row>
    <row r="3" spans="1:16" ht="15" x14ac:dyDescent="0.25">
      <c r="A3" s="7" t="s">
        <v>9</v>
      </c>
      <c r="B3" s="55">
        <v>8.8000000000000007</v>
      </c>
      <c r="C3" s="8" t="s">
        <v>23</v>
      </c>
      <c r="D3" s="7"/>
      <c r="E3" s="55">
        <v>28.1</v>
      </c>
      <c r="F3" s="8" t="s">
        <v>20</v>
      </c>
      <c r="G3" s="5"/>
      <c r="H3" s="5"/>
      <c r="I3" s="5"/>
      <c r="J3" s="5"/>
      <c r="K3" s="5"/>
      <c r="L3" s="5"/>
      <c r="M3" s="5"/>
      <c r="N3" s="5"/>
      <c r="O3" s="3"/>
    </row>
    <row r="4" spans="1:16" x14ac:dyDescent="0.2">
      <c r="A4" s="5"/>
      <c r="B4" s="5"/>
      <c r="C4" s="5"/>
      <c r="D4" s="5"/>
      <c r="E4" s="5"/>
      <c r="F4" s="5"/>
      <c r="G4" s="5"/>
      <c r="H4" s="5"/>
      <c r="I4" s="5"/>
      <c r="J4" s="5"/>
      <c r="K4" s="5"/>
      <c r="L4" s="5"/>
      <c r="M4" s="5"/>
      <c r="N4" s="5"/>
      <c r="O4" s="3"/>
    </row>
    <row r="5" spans="1:16" ht="13.5" thickBot="1" x14ac:dyDescent="0.25">
      <c r="A5" s="5"/>
      <c r="B5" s="9" t="s">
        <v>0</v>
      </c>
      <c r="C5" s="9" t="s">
        <v>1</v>
      </c>
      <c r="D5" s="9" t="s">
        <v>2</v>
      </c>
      <c r="E5" s="9" t="s">
        <v>3</v>
      </c>
      <c r="F5" s="9" t="s">
        <v>4</v>
      </c>
      <c r="G5" s="5"/>
      <c r="H5" s="5"/>
      <c r="I5" s="5"/>
      <c r="J5" s="5"/>
      <c r="K5" s="5"/>
      <c r="L5" s="5"/>
      <c r="M5" s="5"/>
      <c r="N5" s="5"/>
      <c r="O5" s="3"/>
    </row>
    <row r="6" spans="1:16" x14ac:dyDescent="0.2">
      <c r="A6" s="10" t="s">
        <v>10</v>
      </c>
      <c r="B6" s="2">
        <v>0</v>
      </c>
      <c r="C6" s="1">
        <v>12</v>
      </c>
      <c r="D6" s="1">
        <v>24</v>
      </c>
      <c r="E6" s="1">
        <v>48</v>
      </c>
      <c r="F6" s="1">
        <v>72</v>
      </c>
      <c r="G6" s="11"/>
      <c r="H6" s="5"/>
      <c r="I6" s="5"/>
      <c r="J6" s="5"/>
      <c r="K6" s="5"/>
      <c r="L6" s="5"/>
      <c r="M6" s="5"/>
      <c r="N6" s="5"/>
      <c r="O6" s="58" t="s">
        <v>10</v>
      </c>
      <c r="P6" s="85" t="s">
        <v>78</v>
      </c>
    </row>
    <row r="7" spans="1:16" ht="13.5" thickBot="1" x14ac:dyDescent="0.25">
      <c r="A7" s="12" t="s">
        <v>18</v>
      </c>
      <c r="B7" s="122" t="s">
        <v>19</v>
      </c>
      <c r="C7" s="123"/>
      <c r="D7" s="123"/>
      <c r="E7" s="123"/>
      <c r="F7" s="123"/>
      <c r="G7" s="11"/>
      <c r="H7" s="5"/>
      <c r="I7" s="5"/>
      <c r="J7" s="5"/>
      <c r="K7" s="5"/>
      <c r="L7" s="5"/>
      <c r="M7" s="5"/>
      <c r="N7" s="5"/>
      <c r="O7" s="59" t="s">
        <v>18</v>
      </c>
      <c r="P7" s="85" t="s">
        <v>79</v>
      </c>
    </row>
    <row r="8" spans="1:16" ht="15" x14ac:dyDescent="0.25">
      <c r="A8" s="53">
        <v>1</v>
      </c>
      <c r="B8" s="49">
        <v>0.67</v>
      </c>
      <c r="C8" s="50">
        <v>0.7</v>
      </c>
      <c r="D8" s="50">
        <v>0.7</v>
      </c>
      <c r="E8" s="50">
        <v>0.68</v>
      </c>
      <c r="F8" s="51">
        <v>0.72</v>
      </c>
      <c r="G8" s="5"/>
      <c r="H8" s="5"/>
      <c r="I8" s="5"/>
      <c r="J8" s="5"/>
      <c r="K8" s="5"/>
      <c r="L8" s="5"/>
      <c r="M8" s="5"/>
      <c r="N8" s="5"/>
      <c r="O8" s="53">
        <v>1</v>
      </c>
      <c r="P8" s="86">
        <v>0.5</v>
      </c>
    </row>
    <row r="9" spans="1:16" ht="15" x14ac:dyDescent="0.25">
      <c r="A9" s="54">
        <v>2</v>
      </c>
      <c r="B9" s="24">
        <v>0.76</v>
      </c>
      <c r="C9" s="25">
        <v>0.79</v>
      </c>
      <c r="D9" s="25">
        <v>0.76</v>
      </c>
      <c r="E9" s="25">
        <v>0.68</v>
      </c>
      <c r="F9" s="52">
        <v>0.73</v>
      </c>
      <c r="G9" s="5"/>
      <c r="H9" s="5"/>
      <c r="I9" s="5"/>
      <c r="J9" s="5"/>
      <c r="K9" s="5"/>
      <c r="L9" s="5"/>
      <c r="M9" s="5"/>
      <c r="N9" s="5"/>
      <c r="O9" s="54">
        <v>2</v>
      </c>
      <c r="P9" s="86">
        <v>0.83</v>
      </c>
    </row>
    <row r="10" spans="1:16" ht="15" x14ac:dyDescent="0.25">
      <c r="A10" s="54">
        <v>3</v>
      </c>
      <c r="B10" s="24">
        <v>3.18</v>
      </c>
      <c r="C10" s="25">
        <v>3.2</v>
      </c>
      <c r="D10" s="25">
        <v>3.25</v>
      </c>
      <c r="E10" s="25">
        <v>3.22</v>
      </c>
      <c r="F10" s="52">
        <v>3.22</v>
      </c>
      <c r="G10" s="5"/>
      <c r="H10" s="5"/>
      <c r="I10" s="5"/>
      <c r="J10" s="5"/>
      <c r="K10" s="5"/>
      <c r="L10" s="5"/>
      <c r="M10" s="5"/>
      <c r="N10" s="5"/>
      <c r="O10" s="54">
        <v>3</v>
      </c>
      <c r="P10" s="86">
        <v>3.24</v>
      </c>
    </row>
    <row r="11" spans="1:16" ht="15" x14ac:dyDescent="0.25">
      <c r="A11" s="54">
        <v>4</v>
      </c>
      <c r="B11" s="24">
        <v>0.92</v>
      </c>
      <c r="C11" s="25">
        <v>0.91</v>
      </c>
      <c r="D11" s="25">
        <v>0.85</v>
      </c>
      <c r="E11" s="25">
        <v>0.88</v>
      </c>
      <c r="F11" s="52">
        <v>0.81</v>
      </c>
      <c r="G11" s="5"/>
      <c r="H11" s="5"/>
      <c r="I11" s="5"/>
      <c r="J11" s="5"/>
      <c r="K11" s="5"/>
      <c r="L11" s="5"/>
      <c r="M11" s="5"/>
      <c r="N11" s="5"/>
      <c r="O11" s="54">
        <v>4</v>
      </c>
      <c r="P11" s="86">
        <v>0.86</v>
      </c>
    </row>
    <row r="12" spans="1:16" ht="15" x14ac:dyDescent="0.25">
      <c r="A12" s="54">
        <v>5</v>
      </c>
      <c r="B12" s="24">
        <v>1.69</v>
      </c>
      <c r="C12" s="25">
        <v>1.67</v>
      </c>
      <c r="D12" s="25">
        <v>1.75</v>
      </c>
      <c r="E12" s="25">
        <v>1.67</v>
      </c>
      <c r="F12" s="52">
        <v>1.72</v>
      </c>
      <c r="G12" s="5"/>
      <c r="H12" s="5"/>
      <c r="I12" s="5"/>
      <c r="J12" s="5"/>
      <c r="K12" s="5"/>
      <c r="L12" s="5"/>
      <c r="M12" s="5"/>
      <c r="N12" s="5"/>
      <c r="O12" s="54">
        <v>5</v>
      </c>
      <c r="P12" s="86">
        <v>1.72</v>
      </c>
    </row>
    <row r="13" spans="1:16" ht="15" x14ac:dyDescent="0.25">
      <c r="A13" s="54">
        <v>6</v>
      </c>
      <c r="B13" s="24">
        <v>0.27</v>
      </c>
      <c r="C13" s="25">
        <v>0.27</v>
      </c>
      <c r="D13" s="25">
        <v>0.27</v>
      </c>
      <c r="E13" s="25">
        <v>0.27</v>
      </c>
      <c r="F13" s="61"/>
      <c r="G13" s="5"/>
      <c r="H13" s="5"/>
      <c r="I13" s="5"/>
      <c r="J13" s="5"/>
      <c r="K13" s="5"/>
      <c r="L13" s="5"/>
      <c r="M13" s="5"/>
      <c r="N13" s="5"/>
      <c r="O13" s="54">
        <v>6</v>
      </c>
      <c r="P13" s="86">
        <v>0.27</v>
      </c>
    </row>
    <row r="14" spans="1:16" ht="15" x14ac:dyDescent="0.25">
      <c r="A14" s="54">
        <v>7</v>
      </c>
      <c r="B14" s="24">
        <v>0.56999999999999995</v>
      </c>
      <c r="C14" s="82">
        <v>0.48</v>
      </c>
      <c r="D14" s="25">
        <v>0.46</v>
      </c>
      <c r="E14" s="25">
        <v>0.52</v>
      </c>
      <c r="F14" s="52">
        <v>0.47899999999999998</v>
      </c>
      <c r="G14" s="5"/>
      <c r="H14" s="5"/>
      <c r="I14" s="5"/>
      <c r="J14" s="5"/>
      <c r="K14" s="5"/>
      <c r="L14" s="5"/>
      <c r="M14" s="5"/>
      <c r="N14" s="5"/>
      <c r="O14" s="54">
        <v>7</v>
      </c>
      <c r="P14" s="86">
        <v>0.45</v>
      </c>
    </row>
    <row r="15" spans="1:16" ht="15" x14ac:dyDescent="0.25">
      <c r="A15" s="54">
        <v>8</v>
      </c>
      <c r="B15" s="83">
        <v>0.28000000000000003</v>
      </c>
      <c r="C15" s="25">
        <v>0.27</v>
      </c>
      <c r="D15" s="25">
        <v>0.27</v>
      </c>
      <c r="E15" s="25">
        <v>0.27</v>
      </c>
      <c r="F15" s="52">
        <v>0.27</v>
      </c>
      <c r="G15" s="5"/>
      <c r="H15" s="5"/>
      <c r="I15" s="5"/>
      <c r="J15" s="5"/>
      <c r="K15" s="5"/>
      <c r="L15" s="5"/>
      <c r="M15" s="5"/>
      <c r="N15" s="5"/>
      <c r="O15" s="54">
        <v>8</v>
      </c>
      <c r="P15" s="86">
        <v>0.28000000000000003</v>
      </c>
    </row>
    <row r="16" spans="1:16" ht="15" x14ac:dyDescent="0.25">
      <c r="A16" s="54">
        <v>9</v>
      </c>
      <c r="B16" s="24">
        <v>0.85</v>
      </c>
      <c r="C16" s="25">
        <v>0.84</v>
      </c>
      <c r="D16" s="25">
        <v>0.84</v>
      </c>
      <c r="E16" s="25">
        <v>0.85</v>
      </c>
      <c r="F16" s="52">
        <v>0.8</v>
      </c>
      <c r="G16" s="5"/>
      <c r="H16" s="5"/>
      <c r="I16" s="5"/>
      <c r="J16" s="5"/>
      <c r="K16" s="5"/>
      <c r="L16" s="5"/>
      <c r="M16" s="5"/>
      <c r="N16" s="5"/>
      <c r="O16" s="54">
        <v>9</v>
      </c>
      <c r="P16" s="86">
        <v>0.88</v>
      </c>
    </row>
    <row r="17" spans="1:16" ht="15" x14ac:dyDescent="0.25">
      <c r="A17" s="54">
        <v>10</v>
      </c>
      <c r="B17" s="24">
        <v>0.27</v>
      </c>
      <c r="C17" s="25">
        <v>0.27</v>
      </c>
      <c r="D17" s="25">
        <v>0.27</v>
      </c>
      <c r="E17" s="25">
        <v>0.27</v>
      </c>
      <c r="F17" s="52">
        <v>0.27</v>
      </c>
      <c r="G17" s="5"/>
      <c r="H17" s="5"/>
      <c r="I17" s="5"/>
      <c r="J17" s="5"/>
      <c r="K17" s="5"/>
      <c r="L17" s="5"/>
      <c r="M17" s="5"/>
      <c r="N17" s="5"/>
      <c r="O17" s="54">
        <v>10</v>
      </c>
      <c r="P17" s="86">
        <v>0.27</v>
      </c>
    </row>
    <row r="18" spans="1:16" ht="15" x14ac:dyDescent="0.25">
      <c r="A18" s="54">
        <v>11</v>
      </c>
      <c r="B18" s="24">
        <v>0.68</v>
      </c>
      <c r="C18" s="25">
        <v>1.22</v>
      </c>
      <c r="D18" s="25">
        <v>0.68</v>
      </c>
      <c r="E18" s="25">
        <v>0.61</v>
      </c>
      <c r="F18" s="52">
        <v>0.69</v>
      </c>
      <c r="G18" s="5"/>
      <c r="H18" s="5"/>
      <c r="I18" s="5"/>
      <c r="J18" s="5"/>
      <c r="K18" s="5"/>
      <c r="L18" s="5"/>
      <c r="M18" s="5"/>
      <c r="N18" s="5"/>
      <c r="O18" s="54">
        <v>11</v>
      </c>
      <c r="P18" s="86">
        <v>0.68</v>
      </c>
    </row>
    <row r="19" spans="1:16" ht="15" x14ac:dyDescent="0.25">
      <c r="A19" s="54">
        <v>12</v>
      </c>
      <c r="B19" s="24">
        <v>0.3</v>
      </c>
      <c r="C19" s="62"/>
      <c r="D19" s="25">
        <v>0.27</v>
      </c>
      <c r="E19" s="25">
        <v>0.32</v>
      </c>
      <c r="F19" s="52">
        <v>0.28999999999999998</v>
      </c>
      <c r="G19" s="5"/>
      <c r="H19" s="5"/>
      <c r="I19" s="5"/>
      <c r="J19" s="5"/>
      <c r="K19" s="5"/>
      <c r="L19" s="5"/>
      <c r="M19" s="5"/>
      <c r="N19" s="5"/>
      <c r="O19" s="54">
        <v>12</v>
      </c>
      <c r="P19" s="86">
        <v>0.27</v>
      </c>
    </row>
    <row r="20" spans="1:16" ht="15" x14ac:dyDescent="0.2">
      <c r="A20" s="54">
        <v>13</v>
      </c>
      <c r="B20" s="72">
        <v>0.31</v>
      </c>
      <c r="C20" s="82">
        <v>0.33</v>
      </c>
      <c r="D20" s="74">
        <v>0.31</v>
      </c>
      <c r="E20" s="74">
        <v>0.41</v>
      </c>
      <c r="F20" s="75">
        <v>0.34</v>
      </c>
      <c r="G20" s="5"/>
      <c r="H20" s="5"/>
      <c r="I20" s="5"/>
      <c r="J20" s="5"/>
      <c r="K20" s="5"/>
      <c r="L20" s="5"/>
      <c r="M20" s="5"/>
      <c r="N20" s="5"/>
      <c r="O20" s="54">
        <v>13</v>
      </c>
      <c r="P20" s="86">
        <v>0.38</v>
      </c>
    </row>
    <row r="21" spans="1:16" ht="15" x14ac:dyDescent="0.2">
      <c r="A21" s="54">
        <v>14</v>
      </c>
      <c r="B21" s="72">
        <v>0.33</v>
      </c>
      <c r="C21" s="74">
        <v>0.28999999999999998</v>
      </c>
      <c r="D21" s="74">
        <v>0.31</v>
      </c>
      <c r="E21" s="74">
        <v>0.27</v>
      </c>
      <c r="F21" s="75">
        <v>0.4</v>
      </c>
      <c r="G21" s="5"/>
      <c r="H21" s="5"/>
      <c r="I21" s="5"/>
      <c r="J21" s="5"/>
      <c r="K21" s="5"/>
      <c r="L21" s="5"/>
      <c r="M21" s="5"/>
      <c r="N21" s="5"/>
      <c r="O21" s="54">
        <v>14</v>
      </c>
      <c r="P21" s="86">
        <v>0.41</v>
      </c>
    </row>
    <row r="22" spans="1:16" ht="15" x14ac:dyDescent="0.2">
      <c r="A22" s="54">
        <v>15</v>
      </c>
      <c r="B22" s="72">
        <v>1.23</v>
      </c>
      <c r="C22" s="73"/>
      <c r="D22" s="74">
        <v>1.28</v>
      </c>
      <c r="E22" s="74">
        <v>1.32</v>
      </c>
      <c r="F22" s="75">
        <v>1.26</v>
      </c>
      <c r="G22" s="5"/>
      <c r="H22" s="5"/>
      <c r="I22" s="5"/>
      <c r="J22" s="5"/>
      <c r="K22" s="5"/>
      <c r="L22" s="5"/>
      <c r="M22" s="5"/>
      <c r="N22" s="5"/>
      <c r="O22" s="54">
        <v>15</v>
      </c>
      <c r="P22" s="86">
        <v>1.31</v>
      </c>
    </row>
    <row r="23" spans="1:16" ht="15" x14ac:dyDescent="0.2">
      <c r="A23" s="54">
        <v>16</v>
      </c>
      <c r="B23" s="76">
        <v>0.98</v>
      </c>
      <c r="C23" s="73"/>
      <c r="D23" s="77">
        <v>1.08</v>
      </c>
      <c r="E23" s="77">
        <v>1.08</v>
      </c>
      <c r="F23" s="78">
        <v>1.04</v>
      </c>
      <c r="G23" s="5"/>
      <c r="H23" s="5"/>
      <c r="I23" s="5"/>
      <c r="J23" s="5"/>
      <c r="K23" s="5"/>
      <c r="L23" s="5"/>
      <c r="M23" s="5"/>
      <c r="N23" s="5"/>
      <c r="O23" s="54">
        <v>16</v>
      </c>
      <c r="P23" s="86">
        <v>1.02</v>
      </c>
    </row>
    <row r="24" spans="1:16" ht="15" x14ac:dyDescent="0.2">
      <c r="A24" s="54">
        <v>17</v>
      </c>
      <c r="B24" s="76">
        <v>0.61</v>
      </c>
      <c r="C24" s="77">
        <v>0.62</v>
      </c>
      <c r="D24" s="77">
        <v>0.61</v>
      </c>
      <c r="E24" s="77">
        <v>0.6</v>
      </c>
      <c r="F24" s="78">
        <v>0.59</v>
      </c>
      <c r="G24" s="5"/>
      <c r="H24" s="5"/>
      <c r="I24" s="5"/>
      <c r="J24" s="5"/>
      <c r="K24" s="5"/>
      <c r="L24" s="5"/>
      <c r="M24" s="5"/>
      <c r="N24" s="5"/>
      <c r="O24" s="54">
        <v>17</v>
      </c>
      <c r="P24" s="86">
        <v>0.57999999999999996</v>
      </c>
    </row>
    <row r="25" spans="1:16" ht="15" x14ac:dyDescent="0.2">
      <c r="A25" s="54">
        <v>18</v>
      </c>
      <c r="B25" s="76">
        <v>0.27</v>
      </c>
      <c r="C25" s="77">
        <v>0.27</v>
      </c>
      <c r="D25" s="77">
        <v>0.28000000000000003</v>
      </c>
      <c r="E25" s="77">
        <v>0.27</v>
      </c>
      <c r="F25" s="78">
        <v>0.27</v>
      </c>
      <c r="G25" s="5"/>
      <c r="H25" s="5"/>
      <c r="I25" s="5"/>
      <c r="J25" s="5"/>
      <c r="K25" s="5"/>
      <c r="L25" s="5"/>
      <c r="M25" s="5"/>
      <c r="N25" s="5"/>
      <c r="O25" s="54">
        <v>18</v>
      </c>
      <c r="P25" s="86">
        <v>0.27</v>
      </c>
    </row>
    <row r="26" spans="1:16" ht="15" x14ac:dyDescent="0.2">
      <c r="A26" s="54">
        <v>19</v>
      </c>
      <c r="B26" s="76">
        <v>0.46</v>
      </c>
      <c r="C26" s="77">
        <v>0.4</v>
      </c>
      <c r="D26" s="77">
        <v>0.41</v>
      </c>
      <c r="E26" s="77">
        <v>0.34</v>
      </c>
      <c r="F26" s="78">
        <v>0.43</v>
      </c>
      <c r="G26" s="5"/>
      <c r="H26" s="5"/>
      <c r="I26" s="5"/>
      <c r="J26" s="5"/>
      <c r="K26" s="5"/>
      <c r="L26" s="5"/>
      <c r="M26" s="5"/>
      <c r="N26" s="5"/>
      <c r="O26" s="54">
        <v>19</v>
      </c>
      <c r="P26" s="86">
        <v>0.37</v>
      </c>
    </row>
    <row r="27" spans="1:16" ht="15.75" thickBot="1" x14ac:dyDescent="0.25">
      <c r="A27" s="54">
        <v>20</v>
      </c>
      <c r="B27" s="79">
        <v>0.46</v>
      </c>
      <c r="C27" s="80">
        <v>0.4</v>
      </c>
      <c r="D27" s="80">
        <v>0.39</v>
      </c>
      <c r="E27" s="80">
        <v>0.41</v>
      </c>
      <c r="F27" s="81">
        <v>0.44</v>
      </c>
      <c r="G27" s="5"/>
      <c r="H27" s="5"/>
      <c r="I27" s="5"/>
      <c r="J27" s="5"/>
      <c r="K27" s="5"/>
      <c r="L27" s="5"/>
      <c r="M27" s="5"/>
      <c r="N27" s="5"/>
      <c r="O27" s="54">
        <v>20</v>
      </c>
      <c r="P27" s="86">
        <v>0.46</v>
      </c>
    </row>
    <row r="28" spans="1:16" x14ac:dyDescent="0.2">
      <c r="A28" s="5"/>
      <c r="B28" s="13"/>
      <c r="C28" s="13"/>
      <c r="D28" s="13"/>
      <c r="E28" s="13"/>
      <c r="F28" s="13"/>
      <c r="G28" s="124" t="s">
        <v>26</v>
      </c>
      <c r="H28" s="125"/>
      <c r="I28" s="125"/>
      <c r="J28" s="125"/>
      <c r="K28" s="125"/>
      <c r="L28" s="125"/>
      <c r="M28" s="125"/>
      <c r="N28" s="125"/>
      <c r="O28" s="3"/>
    </row>
    <row r="29" spans="1:16" x14ac:dyDescent="0.2">
      <c r="A29" s="5"/>
      <c r="B29" s="13"/>
      <c r="C29" s="13"/>
      <c r="D29" s="13"/>
      <c r="E29" s="13"/>
      <c r="F29" s="13"/>
      <c r="G29" s="13"/>
      <c r="H29" s="13"/>
      <c r="I29" s="13"/>
      <c r="J29" s="13"/>
      <c r="K29" s="13"/>
      <c r="L29" s="13"/>
      <c r="M29" s="13"/>
      <c r="N29" s="13"/>
      <c r="O29" s="3"/>
    </row>
    <row r="30" spans="1:16" x14ac:dyDescent="0.2">
      <c r="A30" s="5"/>
      <c r="B30" s="13"/>
      <c r="C30" s="13"/>
      <c r="D30" s="13"/>
      <c r="E30" s="13"/>
      <c r="F30" s="13"/>
      <c r="G30" s="13"/>
      <c r="H30" s="13"/>
      <c r="I30" s="13"/>
      <c r="J30" s="13"/>
      <c r="K30" s="13"/>
      <c r="L30" s="13"/>
      <c r="M30" s="13"/>
      <c r="N30" s="13"/>
      <c r="O30" s="3"/>
    </row>
    <row r="31" spans="1:16" x14ac:dyDescent="0.2">
      <c r="A31" s="5"/>
      <c r="B31" s="126" t="s">
        <v>24</v>
      </c>
      <c r="C31" s="127"/>
      <c r="D31" s="127"/>
      <c r="E31" s="127"/>
      <c r="F31" s="127"/>
      <c r="G31" s="13"/>
      <c r="H31" s="13"/>
      <c r="I31" s="13"/>
      <c r="J31" s="13"/>
      <c r="K31" s="13"/>
      <c r="L31" s="13"/>
      <c r="M31" s="13"/>
      <c r="N31" s="13"/>
      <c r="O31" s="3"/>
    </row>
    <row r="32" spans="1:16" x14ac:dyDescent="0.2">
      <c r="A32" s="5"/>
      <c r="B32" s="13"/>
      <c r="C32" s="13"/>
      <c r="D32" s="13"/>
      <c r="E32" s="13"/>
      <c r="F32" s="13"/>
      <c r="G32" s="13"/>
      <c r="H32" s="13"/>
      <c r="I32" s="13"/>
      <c r="J32" s="13"/>
      <c r="K32" s="13"/>
      <c r="L32" s="13"/>
      <c r="M32" s="13"/>
      <c r="N32" s="13"/>
      <c r="O32" s="3"/>
    </row>
    <row r="33" spans="1:15" ht="13.5" thickBot="1" x14ac:dyDescent="0.25">
      <c r="A33" s="14" t="s">
        <v>18</v>
      </c>
      <c r="B33" s="9" t="s">
        <v>0</v>
      </c>
      <c r="C33" s="9" t="s">
        <v>1</v>
      </c>
      <c r="D33" s="9" t="s">
        <v>2</v>
      </c>
      <c r="E33" s="9" t="s">
        <v>3</v>
      </c>
      <c r="F33" s="9" t="s">
        <v>4</v>
      </c>
      <c r="G33" s="13"/>
      <c r="H33" s="13"/>
      <c r="I33" s="13"/>
      <c r="J33" s="13"/>
      <c r="K33" s="13"/>
      <c r="L33" s="13"/>
      <c r="M33" s="13"/>
      <c r="N33" s="13"/>
      <c r="O33" s="3"/>
    </row>
    <row r="34" spans="1:15" x14ac:dyDescent="0.2">
      <c r="A34" s="15">
        <v>1</v>
      </c>
      <c r="B34" s="13">
        <f t="shared" ref="B34:B53" si="0">IF((B8&lt;&gt;0)*ISNUMBER(B8),100*(B8/B8),"")</f>
        <v>100</v>
      </c>
      <c r="C34" s="13">
        <f t="shared" ref="C34:C53" si="1">IF((B8&lt;&gt;0)*ISNUMBER(C8),100*(C8/B8),"")</f>
        <v>104.4776119402985</v>
      </c>
      <c r="D34" s="13">
        <f t="shared" ref="D34:D53" si="2">IF((B8&lt;&gt;0)*ISNUMBER(D8),100*(D8/B8),"")</f>
        <v>104.4776119402985</v>
      </c>
      <c r="E34" s="13">
        <f t="shared" ref="E34:E53" si="3">IF((B8&lt;&gt;0)*ISNUMBER(E8),100*(E8/B8),"")</f>
        <v>101.49253731343283</v>
      </c>
      <c r="F34" s="13">
        <f t="shared" ref="F34:F53" si="4">IF((B8&lt;&gt;0)*ISNUMBER(F8),100*(F8/B8),"")</f>
        <v>107.46268656716418</v>
      </c>
      <c r="G34" s="5"/>
      <c r="H34" s="13"/>
      <c r="I34" s="13"/>
      <c r="J34" s="13"/>
      <c r="K34" s="13"/>
      <c r="L34" s="13"/>
      <c r="M34" s="13"/>
      <c r="N34" s="13"/>
      <c r="O34" s="3"/>
    </row>
    <row r="35" spans="1:15" x14ac:dyDescent="0.2">
      <c r="A35" s="16">
        <v>2</v>
      </c>
      <c r="B35" s="13">
        <f t="shared" si="0"/>
        <v>100</v>
      </c>
      <c r="C35" s="13">
        <f t="shared" si="1"/>
        <v>103.94736842105263</v>
      </c>
      <c r="D35" s="13">
        <f t="shared" si="2"/>
        <v>100</v>
      </c>
      <c r="E35" s="13">
        <f t="shared" si="3"/>
        <v>89.473684210526315</v>
      </c>
      <c r="F35" s="13">
        <f t="shared" si="4"/>
        <v>96.05263157894737</v>
      </c>
      <c r="G35" s="11"/>
      <c r="H35" s="13"/>
      <c r="I35" s="13"/>
      <c r="J35" s="13"/>
      <c r="K35" s="13"/>
      <c r="L35" s="13"/>
      <c r="M35" s="13"/>
      <c r="N35" s="13"/>
      <c r="O35" s="3"/>
    </row>
    <row r="36" spans="1:15" x14ac:dyDescent="0.2">
      <c r="A36" s="16">
        <v>3</v>
      </c>
      <c r="B36" s="13">
        <f t="shared" si="0"/>
        <v>100</v>
      </c>
      <c r="C36" s="13">
        <f t="shared" si="1"/>
        <v>100.62893081761007</v>
      </c>
      <c r="D36" s="13">
        <f t="shared" si="2"/>
        <v>102.20125786163521</v>
      </c>
      <c r="E36" s="13">
        <f t="shared" si="3"/>
        <v>101.25786163522012</v>
      </c>
      <c r="F36" s="13">
        <f t="shared" si="4"/>
        <v>101.25786163522012</v>
      </c>
      <c r="G36" s="11"/>
      <c r="H36" s="13"/>
      <c r="I36" s="13"/>
      <c r="J36" s="13"/>
      <c r="K36" s="13"/>
      <c r="L36" s="13"/>
      <c r="M36" s="13"/>
      <c r="N36" s="13"/>
      <c r="O36" s="3"/>
    </row>
    <row r="37" spans="1:15" x14ac:dyDescent="0.2">
      <c r="A37" s="16">
        <v>4</v>
      </c>
      <c r="B37" s="13">
        <f t="shared" si="0"/>
        <v>100</v>
      </c>
      <c r="C37" s="13">
        <f t="shared" si="1"/>
        <v>98.91304347826086</v>
      </c>
      <c r="D37" s="13">
        <f t="shared" si="2"/>
        <v>92.391304347826079</v>
      </c>
      <c r="E37" s="13">
        <f t="shared" si="3"/>
        <v>95.65217391304347</v>
      </c>
      <c r="F37" s="13">
        <f t="shared" si="4"/>
        <v>88.043478260869563</v>
      </c>
      <c r="G37" s="11"/>
      <c r="H37" s="13"/>
      <c r="I37" s="13"/>
      <c r="J37" s="13"/>
      <c r="K37" s="13"/>
      <c r="L37" s="13"/>
      <c r="M37" s="13"/>
      <c r="N37" s="13"/>
      <c r="O37" s="3"/>
    </row>
    <row r="38" spans="1:15" x14ac:dyDescent="0.2">
      <c r="A38" s="16">
        <v>5</v>
      </c>
      <c r="B38" s="13">
        <f t="shared" si="0"/>
        <v>100</v>
      </c>
      <c r="C38" s="13">
        <f t="shared" si="1"/>
        <v>98.81656804733727</v>
      </c>
      <c r="D38" s="13">
        <f t="shared" si="2"/>
        <v>103.55029585798816</v>
      </c>
      <c r="E38" s="13">
        <f t="shared" si="3"/>
        <v>98.81656804733727</v>
      </c>
      <c r="F38" s="13">
        <f t="shared" si="4"/>
        <v>101.77514792899409</v>
      </c>
      <c r="G38" s="11"/>
      <c r="H38" s="13"/>
      <c r="I38" s="13"/>
      <c r="J38" s="13"/>
      <c r="K38" s="13"/>
      <c r="L38" s="13"/>
      <c r="M38" s="13"/>
      <c r="N38" s="13"/>
      <c r="O38" s="3"/>
    </row>
    <row r="39" spans="1:15" x14ac:dyDescent="0.2">
      <c r="A39" s="16">
        <v>6</v>
      </c>
      <c r="B39" s="13">
        <f t="shared" si="0"/>
        <v>100</v>
      </c>
      <c r="C39" s="13">
        <f t="shared" si="1"/>
        <v>100</v>
      </c>
      <c r="D39" s="13">
        <f t="shared" si="2"/>
        <v>100</v>
      </c>
      <c r="E39" s="13">
        <f t="shared" si="3"/>
        <v>100</v>
      </c>
      <c r="F39" s="13" t="str">
        <f t="shared" si="4"/>
        <v/>
      </c>
      <c r="G39" s="11"/>
      <c r="H39" s="5"/>
      <c r="I39" s="5"/>
      <c r="J39" s="5"/>
      <c r="K39" s="5"/>
      <c r="L39" s="5"/>
      <c r="M39" s="5"/>
      <c r="N39" s="5"/>
      <c r="O39" s="3"/>
    </row>
    <row r="40" spans="1:15" x14ac:dyDescent="0.2">
      <c r="A40" s="16">
        <v>7</v>
      </c>
      <c r="B40" s="13">
        <f t="shared" si="0"/>
        <v>100</v>
      </c>
      <c r="C40" s="13">
        <f t="shared" si="1"/>
        <v>84.21052631578948</v>
      </c>
      <c r="D40" s="13">
        <f t="shared" si="2"/>
        <v>80.701754385964918</v>
      </c>
      <c r="E40" s="13">
        <f t="shared" si="3"/>
        <v>91.228070175438603</v>
      </c>
      <c r="F40" s="13">
        <f t="shared" si="4"/>
        <v>84.035087719298247</v>
      </c>
      <c r="G40" s="11"/>
      <c r="H40" s="5"/>
      <c r="I40" s="5"/>
      <c r="J40" s="5"/>
      <c r="K40" s="5"/>
      <c r="L40" s="5"/>
      <c r="M40" s="5"/>
      <c r="N40" s="5"/>
      <c r="O40" s="3"/>
    </row>
    <row r="41" spans="1:15" x14ac:dyDescent="0.2">
      <c r="A41" s="16">
        <v>8</v>
      </c>
      <c r="B41" s="13">
        <f t="shared" si="0"/>
        <v>100</v>
      </c>
      <c r="C41" s="13">
        <f>IF((B15&lt;&gt;0)*ISNUMBER(C15),100*(C15/B15),"")</f>
        <v>96.428571428571431</v>
      </c>
      <c r="D41" s="13">
        <f t="shared" si="2"/>
        <v>96.428571428571431</v>
      </c>
      <c r="E41" s="13">
        <f t="shared" si="3"/>
        <v>96.428571428571431</v>
      </c>
      <c r="F41" s="13">
        <f t="shared" si="4"/>
        <v>96.428571428571431</v>
      </c>
      <c r="G41" s="11"/>
      <c r="H41" s="5"/>
      <c r="I41" s="5"/>
      <c r="J41" s="5"/>
      <c r="K41" s="5"/>
      <c r="L41" s="5"/>
      <c r="M41" s="5"/>
      <c r="N41" s="5"/>
      <c r="O41" s="3"/>
    </row>
    <row r="42" spans="1:15" x14ac:dyDescent="0.2">
      <c r="A42" s="16">
        <v>9</v>
      </c>
      <c r="B42" s="13">
        <f t="shared" si="0"/>
        <v>100</v>
      </c>
      <c r="C42" s="13">
        <f t="shared" si="1"/>
        <v>98.82352941176471</v>
      </c>
      <c r="D42" s="13">
        <f t="shared" si="2"/>
        <v>98.82352941176471</v>
      </c>
      <c r="E42" s="13">
        <f t="shared" si="3"/>
        <v>100</v>
      </c>
      <c r="F42" s="13">
        <f t="shared" si="4"/>
        <v>94.117647058823536</v>
      </c>
      <c r="G42" s="11"/>
      <c r="H42" s="5"/>
      <c r="I42" s="5"/>
      <c r="J42" s="5"/>
      <c r="K42" s="5"/>
      <c r="L42" s="5"/>
      <c r="M42" s="5"/>
      <c r="N42" s="5"/>
      <c r="O42" s="3"/>
    </row>
    <row r="43" spans="1:15" x14ac:dyDescent="0.2">
      <c r="A43" s="16">
        <v>10</v>
      </c>
      <c r="B43" s="13">
        <f t="shared" si="0"/>
        <v>100</v>
      </c>
      <c r="C43" s="13">
        <f t="shared" si="1"/>
        <v>100</v>
      </c>
      <c r="D43" s="13">
        <f t="shared" si="2"/>
        <v>100</v>
      </c>
      <c r="E43" s="13">
        <f t="shared" si="3"/>
        <v>100</v>
      </c>
      <c r="F43" s="13">
        <f t="shared" si="4"/>
        <v>100</v>
      </c>
      <c r="G43" s="11"/>
      <c r="H43" s="5"/>
      <c r="I43" s="5"/>
      <c r="J43" s="5"/>
      <c r="K43" s="5"/>
      <c r="L43" s="5"/>
      <c r="M43" s="5"/>
      <c r="N43" s="5"/>
      <c r="O43" s="3"/>
    </row>
    <row r="44" spans="1:15" x14ac:dyDescent="0.2">
      <c r="A44" s="16">
        <v>11</v>
      </c>
      <c r="B44" s="13">
        <f t="shared" si="0"/>
        <v>100</v>
      </c>
      <c r="C44" s="13">
        <f t="shared" si="1"/>
        <v>179.41176470588235</v>
      </c>
      <c r="D44" s="13">
        <f t="shared" si="2"/>
        <v>100</v>
      </c>
      <c r="E44" s="13">
        <f t="shared" si="3"/>
        <v>89.705882352941174</v>
      </c>
      <c r="F44" s="13">
        <f t="shared" si="4"/>
        <v>101.47058823529412</v>
      </c>
      <c r="G44" s="11"/>
      <c r="H44" s="5"/>
      <c r="I44" s="5"/>
      <c r="J44" s="5"/>
      <c r="K44" s="5"/>
      <c r="L44" s="5"/>
      <c r="M44" s="5"/>
      <c r="N44" s="5"/>
      <c r="O44" s="3"/>
    </row>
    <row r="45" spans="1:15" x14ac:dyDescent="0.2">
      <c r="A45" s="16">
        <v>12</v>
      </c>
      <c r="B45" s="13">
        <f t="shared" si="0"/>
        <v>100</v>
      </c>
      <c r="C45" s="13" t="str">
        <f t="shared" si="1"/>
        <v/>
      </c>
      <c r="D45" s="13">
        <f t="shared" si="2"/>
        <v>90.000000000000014</v>
      </c>
      <c r="E45" s="13">
        <f t="shared" si="3"/>
        <v>106.66666666666667</v>
      </c>
      <c r="F45" s="13">
        <f t="shared" si="4"/>
        <v>96.666666666666671</v>
      </c>
      <c r="G45" s="11"/>
      <c r="H45" s="5"/>
      <c r="I45" s="5"/>
      <c r="J45" s="5"/>
      <c r="K45" s="5"/>
      <c r="L45" s="5"/>
      <c r="M45" s="5"/>
      <c r="N45" s="5"/>
      <c r="O45" s="3"/>
    </row>
    <row r="46" spans="1:15" x14ac:dyDescent="0.2">
      <c r="A46" s="16">
        <v>13</v>
      </c>
      <c r="B46" s="13">
        <f t="shared" si="0"/>
        <v>100</v>
      </c>
      <c r="C46" s="13">
        <f t="shared" si="1"/>
        <v>106.45161290322582</v>
      </c>
      <c r="D46" s="13">
        <f t="shared" si="2"/>
        <v>100</v>
      </c>
      <c r="E46" s="13">
        <f t="shared" si="3"/>
        <v>132.25806451612902</v>
      </c>
      <c r="F46" s="13">
        <f t="shared" si="4"/>
        <v>109.67741935483872</v>
      </c>
      <c r="G46" s="11"/>
      <c r="H46" s="5"/>
      <c r="I46" s="5"/>
      <c r="J46" s="5"/>
      <c r="K46" s="5"/>
      <c r="L46" s="5"/>
      <c r="M46" s="5"/>
      <c r="N46" s="5"/>
      <c r="O46" s="3"/>
    </row>
    <row r="47" spans="1:15" x14ac:dyDescent="0.2">
      <c r="A47" s="16">
        <v>14</v>
      </c>
      <c r="B47" s="13">
        <f t="shared" si="0"/>
        <v>100</v>
      </c>
      <c r="C47" s="13">
        <f t="shared" si="1"/>
        <v>87.878787878787861</v>
      </c>
      <c r="D47" s="13">
        <f t="shared" si="2"/>
        <v>93.939393939393938</v>
      </c>
      <c r="E47" s="13">
        <f t="shared" si="3"/>
        <v>81.818181818181827</v>
      </c>
      <c r="F47" s="13">
        <f t="shared" si="4"/>
        <v>121.21212121212122</v>
      </c>
      <c r="G47" s="11"/>
      <c r="H47" s="5"/>
      <c r="I47" s="5"/>
      <c r="J47" s="5"/>
      <c r="K47" s="5"/>
      <c r="L47" s="5"/>
      <c r="M47" s="5"/>
      <c r="N47" s="5"/>
      <c r="O47" s="3"/>
    </row>
    <row r="48" spans="1:15" x14ac:dyDescent="0.2">
      <c r="A48" s="16">
        <v>15</v>
      </c>
      <c r="B48" s="13">
        <f t="shared" si="0"/>
        <v>100</v>
      </c>
      <c r="C48" s="13" t="str">
        <f t="shared" si="1"/>
        <v/>
      </c>
      <c r="D48" s="13">
        <f t="shared" si="2"/>
        <v>104.06504065040652</v>
      </c>
      <c r="E48" s="13">
        <f t="shared" si="3"/>
        <v>107.31707317073172</v>
      </c>
      <c r="F48" s="13">
        <f t="shared" si="4"/>
        <v>102.4390243902439</v>
      </c>
      <c r="G48" s="11"/>
      <c r="H48" s="5"/>
      <c r="I48" s="5"/>
      <c r="J48" s="5"/>
      <c r="K48" s="5"/>
      <c r="L48" s="5"/>
      <c r="M48" s="5"/>
      <c r="N48" s="5"/>
      <c r="O48" s="3"/>
    </row>
    <row r="49" spans="1:15" x14ac:dyDescent="0.2">
      <c r="A49" s="16">
        <v>16</v>
      </c>
      <c r="B49" s="13">
        <f t="shared" si="0"/>
        <v>100</v>
      </c>
      <c r="C49" s="13" t="str">
        <f t="shared" si="1"/>
        <v/>
      </c>
      <c r="D49" s="13">
        <f t="shared" si="2"/>
        <v>110.20408163265307</v>
      </c>
      <c r="E49" s="13">
        <f t="shared" si="3"/>
        <v>110.20408163265307</v>
      </c>
      <c r="F49" s="13">
        <f t="shared" si="4"/>
        <v>106.12244897959184</v>
      </c>
      <c r="G49" s="11"/>
      <c r="H49" s="5"/>
      <c r="I49" s="5"/>
      <c r="J49" s="5"/>
      <c r="K49" s="5"/>
      <c r="L49" s="5"/>
      <c r="M49" s="5"/>
      <c r="N49" s="5"/>
      <c r="O49" s="3"/>
    </row>
    <row r="50" spans="1:15" x14ac:dyDescent="0.2">
      <c r="A50" s="16">
        <v>17</v>
      </c>
      <c r="B50" s="13">
        <f t="shared" si="0"/>
        <v>100</v>
      </c>
      <c r="C50" s="13">
        <f t="shared" si="1"/>
        <v>101.63934426229508</v>
      </c>
      <c r="D50" s="13">
        <f t="shared" si="2"/>
        <v>100</v>
      </c>
      <c r="E50" s="13">
        <f t="shared" si="3"/>
        <v>98.360655737704917</v>
      </c>
      <c r="F50" s="13">
        <f t="shared" si="4"/>
        <v>96.721311475409834</v>
      </c>
      <c r="G50" s="11"/>
      <c r="H50" s="5"/>
      <c r="I50" s="5"/>
      <c r="J50" s="5"/>
      <c r="K50" s="5"/>
      <c r="L50" s="5"/>
      <c r="M50" s="5"/>
      <c r="N50" s="5"/>
      <c r="O50" s="3"/>
    </row>
    <row r="51" spans="1:15" x14ac:dyDescent="0.2">
      <c r="A51" s="16">
        <v>18</v>
      </c>
      <c r="B51" s="13">
        <f t="shared" si="0"/>
        <v>100</v>
      </c>
      <c r="C51" s="13">
        <f t="shared" si="1"/>
        <v>100</v>
      </c>
      <c r="D51" s="13">
        <f t="shared" si="2"/>
        <v>103.7037037037037</v>
      </c>
      <c r="E51" s="13">
        <f t="shared" si="3"/>
        <v>100</v>
      </c>
      <c r="F51" s="13">
        <f t="shared" si="4"/>
        <v>100</v>
      </c>
      <c r="G51" s="11"/>
      <c r="H51" s="5"/>
      <c r="I51" s="5"/>
      <c r="J51" s="5"/>
      <c r="K51" s="5"/>
      <c r="L51" s="5"/>
      <c r="M51" s="5"/>
      <c r="N51" s="5"/>
      <c r="O51" s="3"/>
    </row>
    <row r="52" spans="1:15" x14ac:dyDescent="0.2">
      <c r="A52" s="16">
        <v>19</v>
      </c>
      <c r="B52" s="13">
        <f t="shared" si="0"/>
        <v>100</v>
      </c>
      <c r="C52" s="13">
        <f t="shared" si="1"/>
        <v>86.956521739130437</v>
      </c>
      <c r="D52" s="13">
        <f t="shared" si="2"/>
        <v>89.130434782608688</v>
      </c>
      <c r="E52" s="13">
        <f t="shared" si="3"/>
        <v>73.913043478260875</v>
      </c>
      <c r="F52" s="13">
        <f t="shared" si="4"/>
        <v>93.478260869565204</v>
      </c>
      <c r="G52" s="11"/>
      <c r="H52" s="5"/>
      <c r="I52" s="5"/>
      <c r="J52" s="5"/>
      <c r="K52" s="5"/>
      <c r="L52" s="5"/>
      <c r="M52" s="5"/>
      <c r="N52" s="5"/>
      <c r="O52" s="3"/>
    </row>
    <row r="53" spans="1:15" ht="13.5" thickBot="1" x14ac:dyDescent="0.25">
      <c r="A53" s="16">
        <v>20</v>
      </c>
      <c r="B53" s="13">
        <f t="shared" si="0"/>
        <v>100</v>
      </c>
      <c r="C53" s="13">
        <f t="shared" si="1"/>
        <v>86.956521739130437</v>
      </c>
      <c r="D53" s="13">
        <f t="shared" si="2"/>
        <v>84.782608695652172</v>
      </c>
      <c r="E53" s="13">
        <f t="shared" si="3"/>
        <v>89.130434782608688</v>
      </c>
      <c r="F53" s="13">
        <f t="shared" si="4"/>
        <v>95.65217391304347</v>
      </c>
      <c r="G53" s="11"/>
      <c r="H53" s="5"/>
      <c r="I53" s="5"/>
      <c r="J53" s="5"/>
      <c r="K53" s="5"/>
      <c r="L53" s="5"/>
      <c r="M53" s="5"/>
      <c r="N53" s="5"/>
      <c r="O53" s="3"/>
    </row>
    <row r="54" spans="1:15" x14ac:dyDescent="0.2">
      <c r="A54" s="17" t="s">
        <v>5</v>
      </c>
      <c r="B54" s="20">
        <f>IF(B55&gt;0,AVERAGE(B34:B53),"")</f>
        <v>100</v>
      </c>
      <c r="C54" s="20">
        <f>IF(C55&gt;0,AVERAGE(C34:C53),"")</f>
        <v>102.09062959347864</v>
      </c>
      <c r="D54" s="20">
        <f>IF(D55&gt;0,AVERAGE(D34:D53),"")</f>
        <v>97.719979431923349</v>
      </c>
      <c r="E54" s="20">
        <f>IF(E55&gt;0,AVERAGE(E34:E53),"")</f>
        <v>98.186177543972406</v>
      </c>
      <c r="F54" s="56">
        <f>IF(F55&gt;0,AVERAGE(F34:F53),"")</f>
        <v>99.611217224982298</v>
      </c>
      <c r="G54" s="11"/>
      <c r="H54" s="5"/>
      <c r="I54" s="5"/>
      <c r="J54" s="5"/>
      <c r="K54" s="5"/>
      <c r="L54" s="5"/>
      <c r="M54" s="5"/>
      <c r="N54" s="5"/>
      <c r="O54" s="3"/>
    </row>
    <row r="55" spans="1:15" x14ac:dyDescent="0.2">
      <c r="A55" s="18" t="s">
        <v>6</v>
      </c>
      <c r="B55" s="13">
        <f>COUNT(B34:B53)</f>
        <v>20</v>
      </c>
      <c r="C55" s="13">
        <f>COUNT(C34:C53)</f>
        <v>17</v>
      </c>
      <c r="D55" s="13">
        <f>COUNT(D34:D53)</f>
        <v>20</v>
      </c>
      <c r="E55" s="13">
        <f>COUNT(E34:E53)</f>
        <v>20</v>
      </c>
      <c r="F55" s="21">
        <f>COUNT(F34:F53)</f>
        <v>19</v>
      </c>
      <c r="G55" s="128" t="s">
        <v>25</v>
      </c>
      <c r="H55" s="129"/>
      <c r="I55" s="129"/>
      <c r="J55" s="129"/>
      <c r="K55" s="129"/>
      <c r="L55" s="129"/>
      <c r="M55" s="129"/>
      <c r="N55" s="129"/>
      <c r="O55" s="3"/>
    </row>
    <row r="56" spans="1:15" x14ac:dyDescent="0.2">
      <c r="A56" s="18" t="s">
        <v>7</v>
      </c>
      <c r="B56" s="13">
        <f>IF(B55&gt;0,STDEV(B34:B53),"")</f>
        <v>0</v>
      </c>
      <c r="C56" s="13">
        <f>IF(C55&gt;0,STDEV(C34:C53),"")</f>
        <v>21.014102482581858</v>
      </c>
      <c r="D56" s="13">
        <f>IF(D55&gt;0,STDEV(D34:D53),"")</f>
        <v>7.2503925071358344</v>
      </c>
      <c r="E56" s="13">
        <f>IF(E55&gt;0,STDEV(E34:E53),"")</f>
        <v>11.786302729474903</v>
      </c>
      <c r="F56" s="21">
        <f>IF(F55&gt;0,STDEV(F34:F53),"")</f>
        <v>8.1337051324884193</v>
      </c>
      <c r="G56" s="130"/>
      <c r="H56" s="129"/>
      <c r="I56" s="129"/>
      <c r="J56" s="129"/>
      <c r="K56" s="129"/>
      <c r="L56" s="129"/>
      <c r="M56" s="129"/>
      <c r="N56" s="129"/>
      <c r="O56" s="3"/>
    </row>
    <row r="57" spans="1:15" x14ac:dyDescent="0.2">
      <c r="A57" s="18" t="s">
        <v>8</v>
      </c>
      <c r="B57" s="13">
        <f>IF(B55&gt;0,B56/SQRT(B55),"")</f>
        <v>0</v>
      </c>
      <c r="C57" s="13">
        <f>IF(C55&gt;0,C56/SQRT(C55),"")</f>
        <v>5.0966684801905471</v>
      </c>
      <c r="D57" s="13">
        <f>IF(D55&gt;0,D56/SQRT(D55),"")</f>
        <v>1.6212370509510854</v>
      </c>
      <c r="E57" s="13">
        <f>IF(E55&gt;0,E56/SQRT(E55),"")</f>
        <v>2.6354974106497195</v>
      </c>
      <c r="F57" s="21">
        <f>IF(F55&gt;0,F56/SQRT(F55),"")</f>
        <v>1.8659999320565854</v>
      </c>
      <c r="G57" s="130"/>
      <c r="H57" s="129"/>
      <c r="I57" s="129"/>
      <c r="J57" s="129"/>
      <c r="K57" s="129"/>
      <c r="L57" s="129"/>
      <c r="M57" s="129"/>
      <c r="N57" s="129"/>
      <c r="O57" s="3"/>
    </row>
    <row r="58" spans="1:15" x14ac:dyDescent="0.2">
      <c r="A58" s="18" t="s">
        <v>13</v>
      </c>
      <c r="B58" s="13">
        <f>IF(B55&gt;2,TINV(0.1,B55-1),"")</f>
        <v>1.7291328115213698</v>
      </c>
      <c r="C58" s="13">
        <f>IF(C55&gt;2,TINV(0.1,C55-1),"")</f>
        <v>1.7458836762762506</v>
      </c>
      <c r="D58" s="13">
        <f>IF(D55&gt;2,TINV(0.1,D55-1),"")</f>
        <v>1.7291328115213698</v>
      </c>
      <c r="E58" s="13">
        <f>IF(E55&gt;2,TINV(0.1,E55-1),"")</f>
        <v>1.7291328115213698</v>
      </c>
      <c r="F58" s="21">
        <f>IF(F55&gt;2,TINV(0.1,F55-1),"")</f>
        <v>1.7340636066175394</v>
      </c>
      <c r="G58" s="130"/>
      <c r="H58" s="129"/>
      <c r="I58" s="129"/>
      <c r="J58" s="129"/>
      <c r="K58" s="129"/>
      <c r="L58" s="129"/>
      <c r="M58" s="129"/>
      <c r="N58" s="129"/>
      <c r="O58" s="3"/>
    </row>
    <row r="59" spans="1:15" x14ac:dyDescent="0.2">
      <c r="A59" s="18" t="s">
        <v>12</v>
      </c>
      <c r="B59" s="13">
        <f>IF(B55&gt;2,B58*B57,"")</f>
        <v>0</v>
      </c>
      <c r="C59" s="13">
        <f>IF(C55&gt;2,C58*C57,"")</f>
        <v>8.8981903029563636</v>
      </c>
      <c r="D59" s="13">
        <f>IF(D55&gt;2,D58*D57,"")</f>
        <v>2.8033341800536644</v>
      </c>
      <c r="E59" s="13">
        <f>IF(E55&gt;2,E58*E57,"")</f>
        <v>4.5571250474340399</v>
      </c>
      <c r="F59" s="21">
        <f>IF(F55&gt;2,F58*F57,"")</f>
        <v>3.2357625721301262</v>
      </c>
      <c r="G59" s="130"/>
      <c r="H59" s="129"/>
      <c r="I59" s="129"/>
      <c r="J59" s="129"/>
      <c r="K59" s="129"/>
      <c r="L59" s="129"/>
      <c r="M59" s="129"/>
      <c r="N59" s="129"/>
      <c r="O59" s="3"/>
    </row>
    <row r="60" spans="1:15" x14ac:dyDescent="0.2">
      <c r="A60" s="18" t="s">
        <v>14</v>
      </c>
      <c r="B60" s="13">
        <f>IF(B55&gt;0,MIN(B34:B53),"")</f>
        <v>100</v>
      </c>
      <c r="C60" s="13">
        <f>IF(C55&gt;0,MIN(C34:C53),"")</f>
        <v>84.21052631578948</v>
      </c>
      <c r="D60" s="13">
        <f>IF(D55&gt;0,MIN(D34:D53),"")</f>
        <v>80.701754385964918</v>
      </c>
      <c r="E60" s="13">
        <f>IF(E55&gt;0,MIN(E34:E53),"")</f>
        <v>73.913043478260875</v>
      </c>
      <c r="F60" s="21">
        <f>IF(F55&gt;0,MIN(F34:F53),"")</f>
        <v>84.035087719298247</v>
      </c>
      <c r="G60" s="11"/>
      <c r="H60" s="5"/>
      <c r="I60" s="5"/>
      <c r="J60" s="5"/>
      <c r="K60" s="5"/>
      <c r="L60" s="5"/>
      <c r="M60" s="5"/>
      <c r="N60" s="5"/>
      <c r="O60" s="3"/>
    </row>
    <row r="61" spans="1:15" ht="13.5" thickBot="1" x14ac:dyDescent="0.25">
      <c r="A61" s="22" t="s">
        <v>15</v>
      </c>
      <c r="B61" s="23">
        <f>IF(B55&gt;0,MAX(B34:B53),"")</f>
        <v>100</v>
      </c>
      <c r="C61" s="23">
        <f>IF(C55&gt;0,MAX(C34:C53),"")</f>
        <v>179.41176470588235</v>
      </c>
      <c r="D61" s="23">
        <f>IF(D55&gt;0,MAX(D34:D53),"")</f>
        <v>110.20408163265307</v>
      </c>
      <c r="E61" s="23">
        <f>IF(E55&gt;0,MAX(E34:E53),"")</f>
        <v>132.25806451612902</v>
      </c>
      <c r="F61" s="19">
        <f>IF(F55&gt;0,MAX(F34:F53),"")</f>
        <v>121.21212121212122</v>
      </c>
      <c r="G61" s="11"/>
      <c r="H61" s="5"/>
      <c r="I61" s="5"/>
      <c r="J61" s="5"/>
      <c r="K61" s="5"/>
      <c r="L61" s="5"/>
      <c r="M61" s="5"/>
      <c r="N61" s="5"/>
      <c r="O61" s="3"/>
    </row>
    <row r="62" spans="1:15" x14ac:dyDescent="0.2">
      <c r="A62" s="17" t="s">
        <v>16</v>
      </c>
      <c r="B62" s="20">
        <f>100-B3</f>
        <v>91.2</v>
      </c>
      <c r="C62" s="20">
        <f>100-B3</f>
        <v>91.2</v>
      </c>
      <c r="D62" s="20">
        <f>100-B3</f>
        <v>91.2</v>
      </c>
      <c r="E62" s="20">
        <f>100-B3</f>
        <v>91.2</v>
      </c>
      <c r="F62" s="20">
        <f>100-B3</f>
        <v>91.2</v>
      </c>
      <c r="G62" s="11"/>
      <c r="H62" s="5"/>
      <c r="I62" s="5"/>
      <c r="J62" s="5"/>
      <c r="K62" s="5"/>
      <c r="L62" s="5"/>
      <c r="M62" s="5"/>
      <c r="N62" s="5"/>
      <c r="O62" s="3"/>
    </row>
    <row r="63" spans="1:15" x14ac:dyDescent="0.2">
      <c r="A63" s="18" t="s">
        <v>17</v>
      </c>
      <c r="B63" s="13">
        <f>100+B3</f>
        <v>108.8</v>
      </c>
      <c r="C63" s="13">
        <f>100+B3</f>
        <v>108.8</v>
      </c>
      <c r="D63" s="13">
        <f>100+B3</f>
        <v>108.8</v>
      </c>
      <c r="E63" s="13">
        <f>100+B3</f>
        <v>108.8</v>
      </c>
      <c r="F63" s="13">
        <f>100+B3</f>
        <v>108.8</v>
      </c>
      <c r="G63" s="11"/>
      <c r="H63" s="5"/>
      <c r="I63" s="5"/>
      <c r="J63" s="5"/>
      <c r="K63" s="5"/>
      <c r="L63" s="5"/>
      <c r="M63" s="5"/>
      <c r="N63" s="5"/>
      <c r="O63" s="3"/>
    </row>
    <row r="64" spans="1:15" x14ac:dyDescent="0.2">
      <c r="A64" s="18" t="s">
        <v>21</v>
      </c>
      <c r="B64" s="13">
        <f>100-E3</f>
        <v>71.900000000000006</v>
      </c>
      <c r="C64" s="13">
        <f>100-E3</f>
        <v>71.900000000000006</v>
      </c>
      <c r="D64" s="13">
        <f>100-E3</f>
        <v>71.900000000000006</v>
      </c>
      <c r="E64" s="13">
        <f>100-E3</f>
        <v>71.900000000000006</v>
      </c>
      <c r="F64" s="13">
        <f>100-E3</f>
        <v>71.900000000000006</v>
      </c>
      <c r="G64" s="11"/>
      <c r="H64" s="5"/>
      <c r="I64" s="5"/>
      <c r="J64" s="5"/>
      <c r="K64" s="5"/>
      <c r="L64" s="5"/>
      <c r="M64" s="5"/>
      <c r="N64" s="5"/>
      <c r="O64" s="3"/>
    </row>
    <row r="65" spans="1:15" ht="13.5" thickBot="1" x14ac:dyDescent="0.25">
      <c r="A65" s="22" t="s">
        <v>22</v>
      </c>
      <c r="B65" s="23">
        <f>100+E3</f>
        <v>128.1</v>
      </c>
      <c r="C65" s="23">
        <f>100+E3</f>
        <v>128.1</v>
      </c>
      <c r="D65" s="23">
        <f>100+E3</f>
        <v>128.1</v>
      </c>
      <c r="E65" s="23">
        <f>100+E3</f>
        <v>128.1</v>
      </c>
      <c r="F65" s="23">
        <f>100+E3</f>
        <v>128.1</v>
      </c>
      <c r="G65" s="11"/>
      <c r="H65" s="5"/>
      <c r="I65" s="5"/>
      <c r="J65" s="5"/>
      <c r="K65" s="5"/>
      <c r="L65" s="5"/>
      <c r="M65" s="5"/>
      <c r="N65" s="5"/>
      <c r="O65" s="3"/>
    </row>
    <row r="66" spans="1:15" x14ac:dyDescent="0.2">
      <c r="F66" s="3"/>
    </row>
    <row r="77" spans="1:15" x14ac:dyDescent="0.2">
      <c r="O77" s="3"/>
    </row>
    <row r="78" spans="1:15" x14ac:dyDescent="0.2">
      <c r="O78" s="3"/>
    </row>
    <row r="79" spans="1:15" x14ac:dyDescent="0.2">
      <c r="O79" s="3"/>
    </row>
  </sheetData>
  <mergeCells count="5">
    <mergeCell ref="C1:F1"/>
    <mergeCell ref="B7:F7"/>
    <mergeCell ref="G28:N28"/>
    <mergeCell ref="B31:F31"/>
    <mergeCell ref="G55:N59"/>
  </mergeCells>
  <conditionalFormatting sqref="C34:F53">
    <cfRule type="cellIs" dxfId="1" priority="1" stopIfTrue="1" operator="notBetween">
      <formula>$C$64</formula>
      <formula>$C$65</formula>
    </cfRule>
  </conditionalFormatting>
  <pageMargins left="0.7" right="0.7" top="0.75" bottom="0.75" header="0.3" footer="0.3"/>
  <pageSetup paperSize="9" orientation="portrait" r:id="rId1"/>
  <headerFooter>
    <oddFooter>&amp;L&amp;1#&amp;"Calibri"&amp;10&amp;K000000Følsomhet Intern (gul)</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79"/>
  <sheetViews>
    <sheetView workbookViewId="0">
      <selection activeCell="C41" sqref="C41"/>
    </sheetView>
  </sheetViews>
  <sheetFormatPr defaultColWidth="11.42578125" defaultRowHeight="12.75" x14ac:dyDescent="0.2"/>
  <sheetData>
    <row r="1" spans="1:16" ht="23.25" x14ac:dyDescent="0.35">
      <c r="A1" s="4" t="s">
        <v>11</v>
      </c>
      <c r="B1" s="5"/>
      <c r="C1" s="120" t="s">
        <v>73</v>
      </c>
      <c r="D1" s="121"/>
      <c r="E1" s="121"/>
      <c r="F1" s="121"/>
      <c r="G1" s="5"/>
      <c r="H1" s="5"/>
      <c r="I1" s="5"/>
      <c r="J1" s="5"/>
      <c r="K1" s="5"/>
      <c r="L1" s="5"/>
      <c r="M1" s="5"/>
      <c r="N1" s="5"/>
      <c r="O1" s="3"/>
    </row>
    <row r="2" spans="1:16" ht="23.25" x14ac:dyDescent="0.35">
      <c r="A2" s="6"/>
      <c r="B2" s="5"/>
      <c r="C2" s="5"/>
      <c r="D2" s="5"/>
      <c r="E2" s="5"/>
      <c r="F2" s="5"/>
      <c r="G2" s="5"/>
      <c r="H2" s="5"/>
      <c r="I2" s="5"/>
      <c r="J2" s="5"/>
      <c r="K2" s="5"/>
      <c r="L2" s="5"/>
      <c r="M2" s="5"/>
      <c r="N2" s="5"/>
      <c r="O2" s="3"/>
    </row>
    <row r="3" spans="1:16" ht="15" x14ac:dyDescent="0.25">
      <c r="A3" s="7" t="s">
        <v>9</v>
      </c>
      <c r="B3" s="55">
        <v>8.8000000000000007</v>
      </c>
      <c r="C3" s="8" t="s">
        <v>23</v>
      </c>
      <c r="D3" s="7"/>
      <c r="E3" s="55">
        <v>28.1</v>
      </c>
      <c r="F3" s="8" t="s">
        <v>20</v>
      </c>
      <c r="G3" s="5"/>
      <c r="H3" s="5"/>
      <c r="I3" s="5"/>
      <c r="J3" s="5"/>
      <c r="K3" s="5"/>
      <c r="L3" s="5"/>
      <c r="M3" s="5"/>
      <c r="N3" s="5"/>
      <c r="O3" s="3"/>
    </row>
    <row r="4" spans="1:16" x14ac:dyDescent="0.2">
      <c r="A4" s="5"/>
      <c r="B4" s="5"/>
      <c r="C4" s="5"/>
      <c r="D4" s="5"/>
      <c r="E4" s="5"/>
      <c r="F4" s="5"/>
      <c r="G4" s="5"/>
      <c r="H4" s="5"/>
      <c r="I4" s="5"/>
      <c r="J4" s="5"/>
      <c r="K4" s="5"/>
      <c r="L4" s="5"/>
      <c r="M4" s="5"/>
      <c r="N4" s="5"/>
      <c r="O4" s="3"/>
    </row>
    <row r="5" spans="1:16" ht="13.5" thickBot="1" x14ac:dyDescent="0.25">
      <c r="A5" s="5"/>
      <c r="B5" s="9" t="s">
        <v>0</v>
      </c>
      <c r="C5" s="9" t="s">
        <v>1</v>
      </c>
      <c r="D5" s="9" t="s">
        <v>2</v>
      </c>
      <c r="E5" s="9" t="s">
        <v>3</v>
      </c>
      <c r="F5" s="9" t="s">
        <v>4</v>
      </c>
      <c r="G5" s="5"/>
      <c r="H5" s="5"/>
      <c r="I5" s="5"/>
      <c r="J5" s="5"/>
      <c r="K5" s="5"/>
      <c r="L5" s="5"/>
      <c r="M5" s="5"/>
      <c r="N5" s="5"/>
      <c r="O5" s="3"/>
    </row>
    <row r="6" spans="1:16" x14ac:dyDescent="0.2">
      <c r="A6" s="10" t="s">
        <v>10</v>
      </c>
      <c r="B6" s="2">
        <v>0</v>
      </c>
      <c r="C6" s="1">
        <v>12</v>
      </c>
      <c r="D6" s="1">
        <v>24</v>
      </c>
      <c r="E6" s="1">
        <v>48</v>
      </c>
      <c r="F6" s="1">
        <v>72</v>
      </c>
      <c r="G6" s="11"/>
      <c r="H6" s="5"/>
      <c r="I6" s="5"/>
      <c r="J6" s="5"/>
      <c r="K6" s="5"/>
      <c r="L6" s="5"/>
      <c r="M6" s="5"/>
      <c r="N6" s="5"/>
      <c r="O6" s="58" t="s">
        <v>10</v>
      </c>
      <c r="P6" s="85" t="s">
        <v>78</v>
      </c>
    </row>
    <row r="7" spans="1:16" ht="13.5" thickBot="1" x14ac:dyDescent="0.25">
      <c r="A7" s="12" t="s">
        <v>18</v>
      </c>
      <c r="B7" s="122" t="s">
        <v>19</v>
      </c>
      <c r="C7" s="123"/>
      <c r="D7" s="123"/>
      <c r="E7" s="123"/>
      <c r="F7" s="123"/>
      <c r="G7" s="11"/>
      <c r="H7" s="5"/>
      <c r="I7" s="5"/>
      <c r="J7" s="5"/>
      <c r="K7" s="5"/>
      <c r="L7" s="5"/>
      <c r="M7" s="5"/>
      <c r="N7" s="5"/>
      <c r="O7" s="59" t="s">
        <v>18</v>
      </c>
      <c r="P7" s="85" t="s">
        <v>79</v>
      </c>
    </row>
    <row r="8" spans="1:16" ht="15" x14ac:dyDescent="0.25">
      <c r="A8" s="53">
        <v>1</v>
      </c>
      <c r="B8" s="49">
        <v>0.67</v>
      </c>
      <c r="C8" s="50">
        <v>0.7</v>
      </c>
      <c r="D8" s="50">
        <v>0.67</v>
      </c>
      <c r="E8" s="50">
        <v>0.67</v>
      </c>
      <c r="F8" s="51">
        <v>0.61</v>
      </c>
      <c r="G8" s="5"/>
      <c r="H8" s="5"/>
      <c r="I8" s="5"/>
      <c r="J8" s="5"/>
      <c r="K8" s="5"/>
      <c r="L8" s="5"/>
      <c r="M8" s="5"/>
      <c r="N8" s="5"/>
      <c r="O8" s="53">
        <v>1</v>
      </c>
      <c r="P8" s="86">
        <v>0.5</v>
      </c>
    </row>
    <row r="9" spans="1:16" ht="15" x14ac:dyDescent="0.25">
      <c r="A9" s="54">
        <v>2</v>
      </c>
      <c r="B9" s="24">
        <v>0.76</v>
      </c>
      <c r="C9" s="25">
        <v>0.75</v>
      </c>
      <c r="D9" s="25">
        <v>0.79</v>
      </c>
      <c r="E9" s="25">
        <v>0.78</v>
      </c>
      <c r="F9" s="52">
        <v>0.79</v>
      </c>
      <c r="G9" s="5"/>
      <c r="H9" s="5"/>
      <c r="I9" s="5"/>
      <c r="J9" s="5"/>
      <c r="K9" s="5"/>
      <c r="L9" s="5"/>
      <c r="M9" s="5"/>
      <c r="N9" s="5"/>
      <c r="O9" s="54">
        <v>2</v>
      </c>
      <c r="P9" s="86">
        <v>0.83</v>
      </c>
    </row>
    <row r="10" spans="1:16" ht="15" x14ac:dyDescent="0.25">
      <c r="A10" s="54">
        <v>3</v>
      </c>
      <c r="B10" s="24">
        <v>3.18</v>
      </c>
      <c r="C10" s="25">
        <v>3.36</v>
      </c>
      <c r="D10" s="25">
        <v>3.24</v>
      </c>
      <c r="E10" s="25">
        <v>3.27</v>
      </c>
      <c r="F10" s="52">
        <v>3.2</v>
      </c>
      <c r="G10" s="5"/>
      <c r="H10" s="5"/>
      <c r="I10" s="5"/>
      <c r="J10" s="5"/>
      <c r="K10" s="5"/>
      <c r="L10" s="5"/>
      <c r="M10" s="5"/>
      <c r="N10" s="5"/>
      <c r="O10" s="54">
        <v>3</v>
      </c>
      <c r="P10" s="86">
        <v>3.24</v>
      </c>
    </row>
    <row r="11" spans="1:16" ht="15" x14ac:dyDescent="0.25">
      <c r="A11" s="54">
        <v>4</v>
      </c>
      <c r="B11" s="24">
        <v>0.92</v>
      </c>
      <c r="C11" s="25">
        <v>0.85</v>
      </c>
      <c r="D11" s="25">
        <v>0.82</v>
      </c>
      <c r="E11" s="25">
        <v>0.87</v>
      </c>
      <c r="F11" s="52">
        <v>0.85</v>
      </c>
      <c r="G11" s="5"/>
      <c r="H11" s="5"/>
      <c r="I11" s="5"/>
      <c r="J11" s="5"/>
      <c r="K11" s="5"/>
      <c r="L11" s="5"/>
      <c r="M11" s="5"/>
      <c r="N11" s="5"/>
      <c r="O11" s="54">
        <v>4</v>
      </c>
      <c r="P11" s="86">
        <v>0.86</v>
      </c>
    </row>
    <row r="12" spans="1:16" ht="15" x14ac:dyDescent="0.25">
      <c r="A12" s="54">
        <v>5</v>
      </c>
      <c r="B12" s="24">
        <v>1.69</v>
      </c>
      <c r="C12" s="25">
        <v>1.77</v>
      </c>
      <c r="D12" s="25">
        <v>1.69</v>
      </c>
      <c r="E12" s="25">
        <v>1.71</v>
      </c>
      <c r="F12" s="52">
        <v>1.68</v>
      </c>
      <c r="G12" s="5"/>
      <c r="H12" s="5"/>
      <c r="I12" s="5"/>
      <c r="J12" s="5"/>
      <c r="K12" s="5"/>
      <c r="L12" s="5"/>
      <c r="M12" s="5"/>
      <c r="N12" s="5"/>
      <c r="O12" s="54">
        <v>5</v>
      </c>
      <c r="P12" s="86">
        <v>1.72</v>
      </c>
    </row>
    <row r="13" spans="1:16" ht="15" x14ac:dyDescent="0.25">
      <c r="A13" s="54">
        <v>6</v>
      </c>
      <c r="B13" s="24">
        <v>0.27</v>
      </c>
      <c r="C13" s="25">
        <v>0.27</v>
      </c>
      <c r="D13" s="25">
        <v>0.27</v>
      </c>
      <c r="E13" s="25">
        <v>0.27</v>
      </c>
      <c r="F13" s="52">
        <v>0.27</v>
      </c>
      <c r="G13" s="5"/>
      <c r="H13" s="5"/>
      <c r="I13" s="5"/>
      <c r="J13" s="5"/>
      <c r="K13" s="5"/>
      <c r="L13" s="5"/>
      <c r="M13" s="5"/>
      <c r="N13" s="5"/>
      <c r="O13" s="54">
        <v>6</v>
      </c>
      <c r="P13" s="86">
        <v>0.27</v>
      </c>
    </row>
    <row r="14" spans="1:16" ht="15" x14ac:dyDescent="0.25">
      <c r="A14" s="54">
        <v>7</v>
      </c>
      <c r="B14" s="24">
        <v>0.56999999999999995</v>
      </c>
      <c r="C14" s="84">
        <v>0.56999999999999995</v>
      </c>
      <c r="D14" s="25">
        <v>0.53</v>
      </c>
      <c r="E14" s="25">
        <v>0.53</v>
      </c>
      <c r="F14" s="52">
        <v>0.495</v>
      </c>
      <c r="G14" s="5"/>
      <c r="H14" s="5"/>
      <c r="I14" s="5"/>
      <c r="J14" s="5"/>
      <c r="K14" s="5"/>
      <c r="L14" s="5"/>
      <c r="M14" s="5"/>
      <c r="N14" s="5"/>
      <c r="O14" s="54">
        <v>7</v>
      </c>
      <c r="P14" s="86">
        <v>0.45</v>
      </c>
    </row>
    <row r="15" spans="1:16" ht="15" x14ac:dyDescent="0.25">
      <c r="A15" s="54">
        <v>8</v>
      </c>
      <c r="B15" s="24">
        <v>0.28000000000000003</v>
      </c>
      <c r="C15" s="25">
        <v>0.36</v>
      </c>
      <c r="D15" s="25">
        <v>0.3</v>
      </c>
      <c r="E15" s="25">
        <v>0.3</v>
      </c>
      <c r="F15" s="52">
        <v>0.33</v>
      </c>
      <c r="G15" s="5"/>
      <c r="H15" s="5"/>
      <c r="I15" s="5"/>
      <c r="J15" s="5"/>
      <c r="K15" s="5"/>
      <c r="L15" s="5"/>
      <c r="M15" s="5"/>
      <c r="N15" s="5"/>
      <c r="O15" s="54">
        <v>8</v>
      </c>
      <c r="P15" s="86">
        <v>0.28000000000000003</v>
      </c>
    </row>
    <row r="16" spans="1:16" ht="15" x14ac:dyDescent="0.25">
      <c r="A16" s="54">
        <v>9</v>
      </c>
      <c r="B16" s="24">
        <v>0.85</v>
      </c>
      <c r="C16" s="25">
        <v>0.83</v>
      </c>
      <c r="D16" s="25">
        <v>0.89</v>
      </c>
      <c r="E16" s="25">
        <v>0.84</v>
      </c>
      <c r="F16" s="52">
        <v>0.82</v>
      </c>
      <c r="G16" s="5"/>
      <c r="H16" s="5"/>
      <c r="I16" s="5"/>
      <c r="J16" s="5"/>
      <c r="K16" s="5"/>
      <c r="L16" s="5"/>
      <c r="M16" s="5"/>
      <c r="N16" s="5"/>
      <c r="O16" s="54">
        <v>9</v>
      </c>
      <c r="P16" s="86">
        <v>0.88</v>
      </c>
    </row>
    <row r="17" spans="1:16" ht="15" x14ac:dyDescent="0.25">
      <c r="A17" s="54">
        <v>10</v>
      </c>
      <c r="B17" s="24">
        <v>0.27</v>
      </c>
      <c r="C17" s="25">
        <v>0.27</v>
      </c>
      <c r="D17" s="25">
        <v>0.27</v>
      </c>
      <c r="E17" s="25">
        <v>0.27</v>
      </c>
      <c r="F17" s="52">
        <v>0.27</v>
      </c>
      <c r="G17" s="5"/>
      <c r="H17" s="5"/>
      <c r="I17" s="5"/>
      <c r="J17" s="5"/>
      <c r="K17" s="5"/>
      <c r="L17" s="5"/>
      <c r="M17" s="5"/>
      <c r="N17" s="5"/>
      <c r="O17" s="54">
        <v>10</v>
      </c>
      <c r="P17" s="86">
        <v>0.27</v>
      </c>
    </row>
    <row r="18" spans="1:16" ht="15" x14ac:dyDescent="0.25">
      <c r="A18" s="54">
        <v>11</v>
      </c>
      <c r="B18" s="24">
        <v>0.68</v>
      </c>
      <c r="C18" s="25">
        <v>0.82</v>
      </c>
      <c r="D18" s="25">
        <v>0.77</v>
      </c>
      <c r="E18" s="25">
        <v>0.73</v>
      </c>
      <c r="F18" s="52">
        <v>0.8</v>
      </c>
      <c r="G18" s="5"/>
      <c r="H18" s="5"/>
      <c r="I18" s="5"/>
      <c r="J18" s="5"/>
      <c r="K18" s="5"/>
      <c r="L18" s="5"/>
      <c r="M18" s="5"/>
      <c r="N18" s="5"/>
      <c r="O18" s="54">
        <v>11</v>
      </c>
      <c r="P18" s="86">
        <v>0.68</v>
      </c>
    </row>
    <row r="19" spans="1:16" ht="15" x14ac:dyDescent="0.25">
      <c r="A19" s="54">
        <v>12</v>
      </c>
      <c r="B19" s="24">
        <v>0.3</v>
      </c>
      <c r="C19" s="25">
        <v>0.27</v>
      </c>
      <c r="D19" s="25">
        <v>0.31</v>
      </c>
      <c r="E19" s="25">
        <v>0.27</v>
      </c>
      <c r="F19" s="52">
        <v>0.32</v>
      </c>
      <c r="G19" s="5"/>
      <c r="H19" s="5"/>
      <c r="I19" s="5"/>
      <c r="J19" s="5"/>
      <c r="K19" s="5"/>
      <c r="L19" s="5"/>
      <c r="M19" s="5"/>
      <c r="N19" s="5"/>
      <c r="O19" s="54">
        <v>12</v>
      </c>
      <c r="P19" s="86">
        <v>0.27</v>
      </c>
    </row>
    <row r="20" spans="1:16" ht="15" x14ac:dyDescent="0.2">
      <c r="A20" s="54">
        <v>13</v>
      </c>
      <c r="B20" s="72">
        <v>0.31</v>
      </c>
      <c r="C20" s="74">
        <v>0.35</v>
      </c>
      <c r="D20" s="74">
        <v>0.32</v>
      </c>
      <c r="E20" s="74">
        <v>0.28999999999999998</v>
      </c>
      <c r="F20" s="75">
        <v>0.35</v>
      </c>
      <c r="G20" s="5"/>
      <c r="H20" s="5"/>
      <c r="I20" s="5"/>
      <c r="J20" s="5"/>
      <c r="K20" s="5"/>
      <c r="L20" s="5"/>
      <c r="M20" s="5"/>
      <c r="N20" s="5"/>
      <c r="O20" s="54">
        <v>13</v>
      </c>
      <c r="P20" s="86">
        <v>0.38</v>
      </c>
    </row>
    <row r="21" spans="1:16" ht="15" x14ac:dyDescent="0.2">
      <c r="A21" s="54">
        <v>14</v>
      </c>
      <c r="B21" s="72">
        <v>0.33</v>
      </c>
      <c r="C21" s="74">
        <v>0.27</v>
      </c>
      <c r="D21" s="74">
        <v>0.33</v>
      </c>
      <c r="E21" s="74">
        <v>0.27</v>
      </c>
      <c r="F21" s="75">
        <v>0.27</v>
      </c>
      <c r="G21" s="5"/>
      <c r="H21" s="5"/>
      <c r="I21" s="5"/>
      <c r="J21" s="5"/>
      <c r="K21" s="5"/>
      <c r="L21" s="5"/>
      <c r="M21" s="5"/>
      <c r="N21" s="5"/>
      <c r="O21" s="54">
        <v>14</v>
      </c>
      <c r="P21" s="86">
        <v>0.41</v>
      </c>
    </row>
    <row r="22" spans="1:16" ht="15" x14ac:dyDescent="0.2">
      <c r="A22" s="54">
        <v>15</v>
      </c>
      <c r="B22" s="72">
        <v>1.23</v>
      </c>
      <c r="C22" s="73"/>
      <c r="D22" s="74">
        <v>1.29</v>
      </c>
      <c r="E22" s="74">
        <v>1.25</v>
      </c>
      <c r="F22" s="75">
        <v>1.38</v>
      </c>
      <c r="G22" s="5"/>
      <c r="H22" s="5"/>
      <c r="I22" s="5"/>
      <c r="J22" s="5"/>
      <c r="K22" s="5"/>
      <c r="L22" s="5"/>
      <c r="M22" s="5"/>
      <c r="N22" s="5"/>
      <c r="O22" s="54">
        <v>15</v>
      </c>
      <c r="P22" s="86">
        <v>1.31</v>
      </c>
    </row>
    <row r="23" spans="1:16" ht="15" x14ac:dyDescent="0.2">
      <c r="A23" s="54">
        <v>16</v>
      </c>
      <c r="B23" s="76">
        <v>0.98</v>
      </c>
      <c r="C23" s="73"/>
      <c r="D23" s="77">
        <v>0.93</v>
      </c>
      <c r="E23" s="77">
        <v>1.02</v>
      </c>
      <c r="F23" s="78">
        <v>0.97</v>
      </c>
      <c r="G23" s="5"/>
      <c r="H23" s="5"/>
      <c r="I23" s="5"/>
      <c r="J23" s="5"/>
      <c r="K23" s="5"/>
      <c r="L23" s="5"/>
      <c r="M23" s="5"/>
      <c r="N23" s="5"/>
      <c r="O23" s="54">
        <v>16</v>
      </c>
      <c r="P23" s="86">
        <v>1.02</v>
      </c>
    </row>
    <row r="24" spans="1:16" ht="15" x14ac:dyDescent="0.2">
      <c r="A24" s="54">
        <v>17</v>
      </c>
      <c r="B24" s="76">
        <v>0.61</v>
      </c>
      <c r="C24" s="77">
        <v>0.56999999999999995</v>
      </c>
      <c r="D24" s="77">
        <v>0.56000000000000005</v>
      </c>
      <c r="E24" s="77">
        <v>0.63</v>
      </c>
      <c r="F24" s="78">
        <v>0.59</v>
      </c>
      <c r="G24" s="5"/>
      <c r="H24" s="5"/>
      <c r="I24" s="5"/>
      <c r="J24" s="5"/>
      <c r="K24" s="5"/>
      <c r="L24" s="5"/>
      <c r="M24" s="5"/>
      <c r="N24" s="5"/>
      <c r="O24" s="54">
        <v>17</v>
      </c>
      <c r="P24" s="86">
        <v>0.57999999999999996</v>
      </c>
    </row>
    <row r="25" spans="1:16" ht="15" x14ac:dyDescent="0.2">
      <c r="A25" s="54">
        <v>18</v>
      </c>
      <c r="B25" s="76">
        <v>0.27</v>
      </c>
      <c r="C25" s="77">
        <v>0.3</v>
      </c>
      <c r="D25" s="77">
        <v>0.28000000000000003</v>
      </c>
      <c r="E25" s="77">
        <v>0.28000000000000003</v>
      </c>
      <c r="F25" s="78">
        <v>0.27</v>
      </c>
      <c r="G25" s="5"/>
      <c r="H25" s="5"/>
      <c r="I25" s="5"/>
      <c r="J25" s="5"/>
      <c r="K25" s="5"/>
      <c r="L25" s="5"/>
      <c r="M25" s="5"/>
      <c r="N25" s="5"/>
      <c r="O25" s="54">
        <v>18</v>
      </c>
      <c r="P25" s="86">
        <v>0.27</v>
      </c>
    </row>
    <row r="26" spans="1:16" ht="15" x14ac:dyDescent="0.2">
      <c r="A26" s="54">
        <v>19</v>
      </c>
      <c r="B26" s="76">
        <v>0.46</v>
      </c>
      <c r="C26" s="77">
        <v>0.44</v>
      </c>
      <c r="D26" s="77">
        <v>0.4</v>
      </c>
      <c r="E26" s="77">
        <v>0.33</v>
      </c>
      <c r="F26" s="78">
        <v>0.34</v>
      </c>
      <c r="G26" s="5"/>
      <c r="H26" s="5"/>
      <c r="I26" s="5"/>
      <c r="J26" s="5"/>
      <c r="K26" s="5"/>
      <c r="L26" s="5"/>
      <c r="M26" s="5"/>
      <c r="N26" s="5"/>
      <c r="O26" s="54">
        <v>19</v>
      </c>
      <c r="P26" s="86">
        <v>0.37</v>
      </c>
    </row>
    <row r="27" spans="1:16" ht="15.75" thickBot="1" x14ac:dyDescent="0.25">
      <c r="A27" s="54">
        <v>20</v>
      </c>
      <c r="B27" s="79">
        <v>0.46</v>
      </c>
      <c r="C27" s="80">
        <v>0.44</v>
      </c>
      <c r="D27" s="80">
        <v>0.49</v>
      </c>
      <c r="E27" s="80">
        <v>0.44</v>
      </c>
      <c r="F27" s="81">
        <v>0.45</v>
      </c>
      <c r="G27" s="5"/>
      <c r="H27" s="5"/>
      <c r="I27" s="5"/>
      <c r="J27" s="5"/>
      <c r="K27" s="5"/>
      <c r="L27" s="5"/>
      <c r="M27" s="5"/>
      <c r="N27" s="5"/>
      <c r="O27" s="54">
        <v>20</v>
      </c>
      <c r="P27" s="86">
        <v>0.46</v>
      </c>
    </row>
    <row r="28" spans="1:16" x14ac:dyDescent="0.2">
      <c r="A28" s="5"/>
      <c r="B28" s="13"/>
      <c r="C28" s="13"/>
      <c r="D28" s="13"/>
      <c r="E28" s="13"/>
      <c r="F28" s="13"/>
      <c r="G28" s="124" t="s">
        <v>26</v>
      </c>
      <c r="H28" s="125"/>
      <c r="I28" s="125"/>
      <c r="J28" s="125"/>
      <c r="K28" s="125"/>
      <c r="L28" s="125"/>
      <c r="M28" s="125"/>
      <c r="N28" s="125"/>
      <c r="O28" s="3"/>
    </row>
    <row r="29" spans="1:16" x14ac:dyDescent="0.2">
      <c r="A29" s="5"/>
      <c r="B29" s="13"/>
      <c r="C29" s="13"/>
      <c r="D29" s="13"/>
      <c r="E29" s="13"/>
      <c r="F29" s="13"/>
      <c r="G29" s="13"/>
      <c r="H29" s="13"/>
      <c r="I29" s="13"/>
      <c r="J29" s="13"/>
      <c r="K29" s="13"/>
      <c r="L29" s="13"/>
      <c r="M29" s="13"/>
      <c r="N29" s="13"/>
      <c r="O29" s="3"/>
    </row>
    <row r="30" spans="1:16" x14ac:dyDescent="0.2">
      <c r="A30" s="5"/>
      <c r="B30" s="13"/>
      <c r="C30" s="13"/>
      <c r="D30" s="13"/>
      <c r="E30" s="13"/>
      <c r="F30" s="13"/>
      <c r="G30" s="13"/>
      <c r="H30" s="13"/>
      <c r="I30" s="13"/>
      <c r="J30" s="13"/>
      <c r="K30" s="13"/>
      <c r="L30" s="13"/>
      <c r="M30" s="13"/>
      <c r="N30" s="13"/>
      <c r="O30" s="3"/>
    </row>
    <row r="31" spans="1:16" x14ac:dyDescent="0.2">
      <c r="A31" s="5"/>
      <c r="B31" s="126" t="s">
        <v>24</v>
      </c>
      <c r="C31" s="127"/>
      <c r="D31" s="127"/>
      <c r="E31" s="127"/>
      <c r="F31" s="127"/>
      <c r="G31" s="13"/>
      <c r="H31" s="13"/>
      <c r="I31" s="13"/>
      <c r="J31" s="13"/>
      <c r="K31" s="13"/>
      <c r="L31" s="13"/>
      <c r="M31" s="13"/>
      <c r="N31" s="13"/>
      <c r="O31" s="3"/>
    </row>
    <row r="32" spans="1:16" x14ac:dyDescent="0.2">
      <c r="A32" s="5"/>
      <c r="B32" s="13"/>
      <c r="C32" s="13"/>
      <c r="D32" s="13"/>
      <c r="E32" s="13"/>
      <c r="F32" s="13"/>
      <c r="G32" s="13"/>
      <c r="H32" s="13"/>
      <c r="I32" s="13"/>
      <c r="J32" s="13"/>
      <c r="K32" s="13"/>
      <c r="L32" s="13"/>
      <c r="M32" s="13"/>
      <c r="N32" s="13"/>
      <c r="O32" s="3"/>
    </row>
    <row r="33" spans="1:15" ht="13.5" thickBot="1" x14ac:dyDescent="0.25">
      <c r="A33" s="14" t="s">
        <v>18</v>
      </c>
      <c r="B33" s="9" t="s">
        <v>0</v>
      </c>
      <c r="C33" s="9" t="s">
        <v>1</v>
      </c>
      <c r="D33" s="9" t="s">
        <v>2</v>
      </c>
      <c r="E33" s="9" t="s">
        <v>3</v>
      </c>
      <c r="F33" s="9" t="s">
        <v>4</v>
      </c>
      <c r="G33" s="13"/>
      <c r="H33" s="13"/>
      <c r="I33" s="13"/>
      <c r="J33" s="13"/>
      <c r="K33" s="13"/>
      <c r="L33" s="13"/>
      <c r="M33" s="13"/>
      <c r="N33" s="13"/>
      <c r="O33" s="3"/>
    </row>
    <row r="34" spans="1:15" x14ac:dyDescent="0.2">
      <c r="A34" s="15">
        <v>1</v>
      </c>
      <c r="B34" s="13">
        <f t="shared" ref="B34:B53" si="0">IF((B8&lt;&gt;0)*ISNUMBER(B8),100*(B8/B8),"")</f>
        <v>100</v>
      </c>
      <c r="C34" s="13">
        <f t="shared" ref="C34:C53" si="1">IF((B8&lt;&gt;0)*ISNUMBER(C8),100*(C8/B8),"")</f>
        <v>104.4776119402985</v>
      </c>
      <c r="D34" s="13">
        <f t="shared" ref="D34:D53" si="2">IF((B8&lt;&gt;0)*ISNUMBER(D8),100*(D8/B8),"")</f>
        <v>100</v>
      </c>
      <c r="E34" s="13">
        <f t="shared" ref="E34:E53" si="3">IF((B8&lt;&gt;0)*ISNUMBER(E8),100*(E8/B8),"")</f>
        <v>100</v>
      </c>
      <c r="F34" s="13">
        <f t="shared" ref="F34:F53" si="4">IF((B8&lt;&gt;0)*ISNUMBER(F8),100*(F8/B8),"")</f>
        <v>91.044776119402982</v>
      </c>
      <c r="G34" s="5"/>
      <c r="H34" s="13"/>
      <c r="I34" s="13"/>
      <c r="J34" s="13"/>
      <c r="K34" s="13"/>
      <c r="L34" s="13"/>
      <c r="M34" s="13"/>
      <c r="N34" s="13"/>
      <c r="O34" s="3"/>
    </row>
    <row r="35" spans="1:15" x14ac:dyDescent="0.2">
      <c r="A35" s="16">
        <v>2</v>
      </c>
      <c r="B35" s="13">
        <f t="shared" si="0"/>
        <v>100</v>
      </c>
      <c r="C35" s="13">
        <f t="shared" si="1"/>
        <v>98.68421052631578</v>
      </c>
      <c r="D35" s="13">
        <f t="shared" si="2"/>
        <v>103.94736842105263</v>
      </c>
      <c r="E35" s="13">
        <f t="shared" si="3"/>
        <v>102.63157894736842</v>
      </c>
      <c r="F35" s="13">
        <f t="shared" si="4"/>
        <v>103.94736842105263</v>
      </c>
      <c r="G35" s="11"/>
      <c r="H35" s="13"/>
      <c r="I35" s="13"/>
      <c r="J35" s="13"/>
      <c r="K35" s="13"/>
      <c r="L35" s="13"/>
      <c r="M35" s="13"/>
      <c r="N35" s="13"/>
      <c r="O35" s="3"/>
    </row>
    <row r="36" spans="1:15" x14ac:dyDescent="0.2">
      <c r="A36" s="16">
        <v>3</v>
      </c>
      <c r="B36" s="13">
        <f t="shared" si="0"/>
        <v>100</v>
      </c>
      <c r="C36" s="13">
        <f t="shared" si="1"/>
        <v>105.66037735849056</v>
      </c>
      <c r="D36" s="13">
        <f t="shared" si="2"/>
        <v>101.88679245283019</v>
      </c>
      <c r="E36" s="13">
        <f t="shared" si="3"/>
        <v>102.83018867924527</v>
      </c>
      <c r="F36" s="13">
        <f t="shared" si="4"/>
        <v>100.62893081761007</v>
      </c>
      <c r="G36" s="11"/>
      <c r="H36" s="13"/>
      <c r="I36" s="13"/>
      <c r="J36" s="13"/>
      <c r="K36" s="13"/>
      <c r="L36" s="13"/>
      <c r="M36" s="13"/>
      <c r="N36" s="13"/>
      <c r="O36" s="3"/>
    </row>
    <row r="37" spans="1:15" x14ac:dyDescent="0.2">
      <c r="A37" s="16">
        <v>4</v>
      </c>
      <c r="B37" s="13">
        <f t="shared" si="0"/>
        <v>100</v>
      </c>
      <c r="C37" s="13">
        <f t="shared" si="1"/>
        <v>92.391304347826079</v>
      </c>
      <c r="D37" s="13">
        <f t="shared" si="2"/>
        <v>89.130434782608688</v>
      </c>
      <c r="E37" s="13">
        <f t="shared" si="3"/>
        <v>94.565217391304344</v>
      </c>
      <c r="F37" s="13">
        <f t="shared" si="4"/>
        <v>92.391304347826079</v>
      </c>
      <c r="G37" s="11"/>
      <c r="H37" s="13"/>
      <c r="I37" s="13"/>
      <c r="J37" s="13"/>
      <c r="K37" s="13"/>
      <c r="L37" s="13"/>
      <c r="M37" s="13"/>
      <c r="N37" s="13"/>
      <c r="O37" s="3"/>
    </row>
    <row r="38" spans="1:15" x14ac:dyDescent="0.2">
      <c r="A38" s="16">
        <v>5</v>
      </c>
      <c r="B38" s="13">
        <f t="shared" si="0"/>
        <v>100</v>
      </c>
      <c r="C38" s="13">
        <f t="shared" si="1"/>
        <v>104.73372781065089</v>
      </c>
      <c r="D38" s="13">
        <f t="shared" si="2"/>
        <v>100</v>
      </c>
      <c r="E38" s="13">
        <f t="shared" si="3"/>
        <v>101.18343195266273</v>
      </c>
      <c r="F38" s="13">
        <f t="shared" si="4"/>
        <v>99.408284023668642</v>
      </c>
      <c r="G38" s="11"/>
      <c r="H38" s="13"/>
      <c r="I38" s="13"/>
      <c r="J38" s="13"/>
      <c r="K38" s="13"/>
      <c r="L38" s="13"/>
      <c r="M38" s="13"/>
      <c r="N38" s="13"/>
      <c r="O38" s="3"/>
    </row>
    <row r="39" spans="1:15" x14ac:dyDescent="0.2">
      <c r="A39" s="16">
        <v>6</v>
      </c>
      <c r="B39" s="13">
        <f t="shared" si="0"/>
        <v>100</v>
      </c>
      <c r="C39" s="13">
        <f t="shared" si="1"/>
        <v>100</v>
      </c>
      <c r="D39" s="13">
        <f t="shared" si="2"/>
        <v>100</v>
      </c>
      <c r="E39" s="13">
        <f t="shared" si="3"/>
        <v>100</v>
      </c>
      <c r="F39" s="13">
        <f t="shared" si="4"/>
        <v>100</v>
      </c>
      <c r="G39" s="11"/>
      <c r="H39" s="5"/>
      <c r="I39" s="5"/>
      <c r="J39" s="5"/>
      <c r="K39" s="5"/>
      <c r="L39" s="5"/>
      <c r="M39" s="5"/>
      <c r="N39" s="5"/>
      <c r="O39" s="3"/>
    </row>
    <row r="40" spans="1:15" x14ac:dyDescent="0.2">
      <c r="A40" s="16">
        <v>7</v>
      </c>
      <c r="B40" s="13">
        <f t="shared" si="0"/>
        <v>100</v>
      </c>
      <c r="C40" s="13">
        <f t="shared" si="1"/>
        <v>100</v>
      </c>
      <c r="D40" s="13">
        <f t="shared" si="2"/>
        <v>92.982456140350891</v>
      </c>
      <c r="E40" s="13">
        <f t="shared" si="3"/>
        <v>92.982456140350891</v>
      </c>
      <c r="F40" s="13">
        <f t="shared" si="4"/>
        <v>86.842105263157904</v>
      </c>
      <c r="G40" s="11"/>
      <c r="H40" s="5"/>
      <c r="I40" s="5"/>
      <c r="J40" s="5"/>
      <c r="K40" s="5"/>
      <c r="L40" s="5"/>
      <c r="M40" s="5"/>
      <c r="N40" s="5"/>
      <c r="O40" s="3"/>
    </row>
    <row r="41" spans="1:15" x14ac:dyDescent="0.2">
      <c r="A41" s="16">
        <v>8</v>
      </c>
      <c r="B41" s="13">
        <f t="shared" si="0"/>
        <v>100</v>
      </c>
      <c r="C41" s="13">
        <f>IF((B15&lt;&gt;0)*ISNUMBER(C15),100*(C15/B15),"")</f>
        <v>128.57142857142856</v>
      </c>
      <c r="D41" s="13">
        <f t="shared" si="2"/>
        <v>107.14285714285714</v>
      </c>
      <c r="E41" s="13">
        <f t="shared" si="3"/>
        <v>107.14285714285714</v>
      </c>
      <c r="F41" s="13">
        <f t="shared" si="4"/>
        <v>117.85714285714286</v>
      </c>
      <c r="G41" s="11"/>
      <c r="H41" s="5"/>
      <c r="I41" s="5"/>
      <c r="J41" s="5"/>
      <c r="K41" s="5"/>
      <c r="L41" s="5"/>
      <c r="M41" s="5"/>
      <c r="N41" s="5"/>
      <c r="O41" s="3"/>
    </row>
    <row r="42" spans="1:15" x14ac:dyDescent="0.2">
      <c r="A42" s="16">
        <v>9</v>
      </c>
      <c r="B42" s="13">
        <f t="shared" si="0"/>
        <v>100</v>
      </c>
      <c r="C42" s="13">
        <f t="shared" si="1"/>
        <v>97.647058823529406</v>
      </c>
      <c r="D42" s="13">
        <f t="shared" si="2"/>
        <v>104.70588235294119</v>
      </c>
      <c r="E42" s="13">
        <f t="shared" si="3"/>
        <v>98.82352941176471</v>
      </c>
      <c r="F42" s="13">
        <f t="shared" si="4"/>
        <v>96.470588235294116</v>
      </c>
      <c r="G42" s="11"/>
      <c r="H42" s="5"/>
      <c r="I42" s="5"/>
      <c r="J42" s="5"/>
      <c r="K42" s="5"/>
      <c r="L42" s="5"/>
      <c r="M42" s="5"/>
      <c r="N42" s="5"/>
      <c r="O42" s="3"/>
    </row>
    <row r="43" spans="1:15" x14ac:dyDescent="0.2">
      <c r="A43" s="16">
        <v>10</v>
      </c>
      <c r="B43" s="13">
        <f t="shared" si="0"/>
        <v>100</v>
      </c>
      <c r="C43" s="13">
        <f t="shared" si="1"/>
        <v>100</v>
      </c>
      <c r="D43" s="13">
        <f t="shared" si="2"/>
        <v>100</v>
      </c>
      <c r="E43" s="13">
        <f t="shared" si="3"/>
        <v>100</v>
      </c>
      <c r="F43" s="13">
        <f t="shared" si="4"/>
        <v>100</v>
      </c>
      <c r="G43" s="11"/>
      <c r="H43" s="5"/>
      <c r="I43" s="5"/>
      <c r="J43" s="5"/>
      <c r="K43" s="5"/>
      <c r="L43" s="5"/>
      <c r="M43" s="5"/>
      <c r="N43" s="5"/>
      <c r="O43" s="3"/>
    </row>
    <row r="44" spans="1:15" x14ac:dyDescent="0.2">
      <c r="A44" s="16">
        <v>11</v>
      </c>
      <c r="B44" s="13">
        <f t="shared" si="0"/>
        <v>100</v>
      </c>
      <c r="C44" s="13">
        <f t="shared" si="1"/>
        <v>120.58823529411764</v>
      </c>
      <c r="D44" s="13">
        <f t="shared" si="2"/>
        <v>113.23529411764706</v>
      </c>
      <c r="E44" s="13">
        <f t="shared" si="3"/>
        <v>107.35294117647058</v>
      </c>
      <c r="F44" s="13">
        <f t="shared" si="4"/>
        <v>117.64705882352942</v>
      </c>
      <c r="G44" s="11"/>
      <c r="H44" s="5"/>
      <c r="I44" s="5"/>
      <c r="J44" s="5"/>
      <c r="K44" s="5"/>
      <c r="L44" s="5"/>
      <c r="M44" s="5"/>
      <c r="N44" s="5"/>
      <c r="O44" s="3"/>
    </row>
    <row r="45" spans="1:15" x14ac:dyDescent="0.2">
      <c r="A45" s="16">
        <v>12</v>
      </c>
      <c r="B45" s="13">
        <f t="shared" si="0"/>
        <v>100</v>
      </c>
      <c r="C45" s="13">
        <f t="shared" si="1"/>
        <v>90.000000000000014</v>
      </c>
      <c r="D45" s="13">
        <f t="shared" si="2"/>
        <v>103.33333333333334</v>
      </c>
      <c r="E45" s="13">
        <f t="shared" si="3"/>
        <v>90.000000000000014</v>
      </c>
      <c r="F45" s="13">
        <f t="shared" si="4"/>
        <v>106.66666666666667</v>
      </c>
      <c r="G45" s="11"/>
      <c r="H45" s="5"/>
      <c r="I45" s="5"/>
      <c r="J45" s="5"/>
      <c r="K45" s="5"/>
      <c r="L45" s="5"/>
      <c r="M45" s="5"/>
      <c r="N45" s="5"/>
      <c r="O45" s="3"/>
    </row>
    <row r="46" spans="1:15" x14ac:dyDescent="0.2">
      <c r="A46" s="16">
        <v>13</v>
      </c>
      <c r="B46" s="13">
        <f t="shared" si="0"/>
        <v>100</v>
      </c>
      <c r="C46" s="13">
        <f t="shared" si="1"/>
        <v>112.9032258064516</v>
      </c>
      <c r="D46" s="13">
        <f t="shared" si="2"/>
        <v>103.2258064516129</v>
      </c>
      <c r="E46" s="13">
        <f t="shared" si="3"/>
        <v>93.548387096774192</v>
      </c>
      <c r="F46" s="13">
        <f t="shared" si="4"/>
        <v>112.9032258064516</v>
      </c>
      <c r="G46" s="11"/>
      <c r="H46" s="5"/>
      <c r="I46" s="5"/>
      <c r="J46" s="5"/>
      <c r="K46" s="5"/>
      <c r="L46" s="5"/>
      <c r="M46" s="5"/>
      <c r="N46" s="5"/>
      <c r="O46" s="3"/>
    </row>
    <row r="47" spans="1:15" x14ac:dyDescent="0.2">
      <c r="A47" s="16">
        <v>14</v>
      </c>
      <c r="B47" s="13">
        <f t="shared" si="0"/>
        <v>100</v>
      </c>
      <c r="C47" s="13">
        <f t="shared" si="1"/>
        <v>81.818181818181827</v>
      </c>
      <c r="D47" s="13">
        <f t="shared" si="2"/>
        <v>100</v>
      </c>
      <c r="E47" s="13">
        <f t="shared" si="3"/>
        <v>81.818181818181827</v>
      </c>
      <c r="F47" s="13">
        <f t="shared" si="4"/>
        <v>81.818181818181827</v>
      </c>
      <c r="G47" s="11"/>
      <c r="H47" s="5"/>
      <c r="I47" s="5"/>
      <c r="J47" s="5"/>
      <c r="K47" s="5"/>
      <c r="L47" s="5"/>
      <c r="M47" s="5"/>
      <c r="N47" s="5"/>
      <c r="O47" s="3"/>
    </row>
    <row r="48" spans="1:15" x14ac:dyDescent="0.2">
      <c r="A48" s="16">
        <v>15</v>
      </c>
      <c r="B48" s="13">
        <f t="shared" si="0"/>
        <v>100</v>
      </c>
      <c r="C48" s="13" t="str">
        <f t="shared" si="1"/>
        <v/>
      </c>
      <c r="D48" s="13">
        <f t="shared" si="2"/>
        <v>104.8780487804878</v>
      </c>
      <c r="E48" s="13">
        <f t="shared" si="3"/>
        <v>101.62601626016261</v>
      </c>
      <c r="F48" s="13">
        <f t="shared" si="4"/>
        <v>112.19512195121951</v>
      </c>
      <c r="G48" s="11"/>
      <c r="H48" s="5"/>
      <c r="I48" s="5"/>
      <c r="J48" s="5"/>
      <c r="K48" s="5"/>
      <c r="L48" s="5"/>
      <c r="M48" s="5"/>
      <c r="N48" s="5"/>
      <c r="O48" s="3"/>
    </row>
    <row r="49" spans="1:15" x14ac:dyDescent="0.2">
      <c r="A49" s="16">
        <v>16</v>
      </c>
      <c r="B49" s="13">
        <f t="shared" si="0"/>
        <v>100</v>
      </c>
      <c r="C49" s="13" t="str">
        <f t="shared" si="1"/>
        <v/>
      </c>
      <c r="D49" s="13">
        <f t="shared" si="2"/>
        <v>94.897959183673478</v>
      </c>
      <c r="E49" s="13">
        <f t="shared" si="3"/>
        <v>104.08163265306123</v>
      </c>
      <c r="F49" s="13">
        <f t="shared" si="4"/>
        <v>98.979591836734699</v>
      </c>
      <c r="G49" s="11"/>
      <c r="H49" s="5"/>
      <c r="I49" s="5"/>
      <c r="J49" s="5"/>
      <c r="K49" s="5"/>
      <c r="L49" s="5"/>
      <c r="M49" s="5"/>
      <c r="N49" s="5"/>
      <c r="O49" s="3"/>
    </row>
    <row r="50" spans="1:15" x14ac:dyDescent="0.2">
      <c r="A50" s="16">
        <v>17</v>
      </c>
      <c r="B50" s="13">
        <f t="shared" si="0"/>
        <v>100</v>
      </c>
      <c r="C50" s="13">
        <f t="shared" si="1"/>
        <v>93.442622950819668</v>
      </c>
      <c r="D50" s="13">
        <f t="shared" si="2"/>
        <v>91.8032786885246</v>
      </c>
      <c r="E50" s="13">
        <f t="shared" si="3"/>
        <v>103.27868852459017</v>
      </c>
      <c r="F50" s="13">
        <f t="shared" si="4"/>
        <v>96.721311475409834</v>
      </c>
      <c r="G50" s="11"/>
      <c r="H50" s="5"/>
      <c r="I50" s="5"/>
      <c r="J50" s="5"/>
      <c r="K50" s="5"/>
      <c r="L50" s="5"/>
      <c r="M50" s="5"/>
      <c r="N50" s="5"/>
      <c r="O50" s="3"/>
    </row>
    <row r="51" spans="1:15" x14ac:dyDescent="0.2">
      <c r="A51" s="16">
        <v>18</v>
      </c>
      <c r="B51" s="13">
        <f t="shared" si="0"/>
        <v>100</v>
      </c>
      <c r="C51" s="13">
        <f t="shared" si="1"/>
        <v>111.1111111111111</v>
      </c>
      <c r="D51" s="13">
        <f t="shared" si="2"/>
        <v>103.7037037037037</v>
      </c>
      <c r="E51" s="13">
        <f t="shared" si="3"/>
        <v>103.7037037037037</v>
      </c>
      <c r="F51" s="13">
        <f t="shared" si="4"/>
        <v>100</v>
      </c>
      <c r="G51" s="11"/>
      <c r="H51" s="5"/>
      <c r="I51" s="5"/>
      <c r="J51" s="5"/>
      <c r="K51" s="5"/>
      <c r="L51" s="5"/>
      <c r="M51" s="5"/>
      <c r="N51" s="5"/>
      <c r="O51" s="3"/>
    </row>
    <row r="52" spans="1:15" x14ac:dyDescent="0.2">
      <c r="A52" s="16">
        <v>19</v>
      </c>
      <c r="B52" s="13">
        <f t="shared" si="0"/>
        <v>100</v>
      </c>
      <c r="C52" s="13">
        <f t="shared" si="1"/>
        <v>95.65217391304347</v>
      </c>
      <c r="D52" s="13">
        <f t="shared" si="2"/>
        <v>86.956521739130437</v>
      </c>
      <c r="E52" s="13">
        <f t="shared" si="3"/>
        <v>71.739130434782609</v>
      </c>
      <c r="F52" s="13">
        <f t="shared" si="4"/>
        <v>73.913043478260875</v>
      </c>
      <c r="G52" s="11"/>
      <c r="H52" s="5"/>
      <c r="I52" s="5"/>
      <c r="J52" s="5"/>
      <c r="K52" s="5"/>
      <c r="L52" s="5"/>
      <c r="M52" s="5"/>
      <c r="N52" s="5"/>
      <c r="O52" s="3"/>
    </row>
    <row r="53" spans="1:15" ht="13.5" thickBot="1" x14ac:dyDescent="0.25">
      <c r="A53" s="16">
        <v>20</v>
      </c>
      <c r="B53" s="13">
        <f t="shared" si="0"/>
        <v>100</v>
      </c>
      <c r="C53" s="13">
        <f t="shared" si="1"/>
        <v>95.65217391304347</v>
      </c>
      <c r="D53" s="13">
        <f t="shared" si="2"/>
        <v>106.52173913043477</v>
      </c>
      <c r="E53" s="13">
        <f t="shared" si="3"/>
        <v>95.65217391304347</v>
      </c>
      <c r="F53" s="13">
        <f t="shared" si="4"/>
        <v>97.826086956521735</v>
      </c>
      <c r="G53" s="11"/>
      <c r="H53" s="5"/>
      <c r="I53" s="5"/>
      <c r="J53" s="5"/>
      <c r="K53" s="5"/>
      <c r="L53" s="5"/>
      <c r="M53" s="5"/>
      <c r="N53" s="5"/>
      <c r="O53" s="3"/>
    </row>
    <row r="54" spans="1:15" x14ac:dyDescent="0.2">
      <c r="A54" s="17" t="s">
        <v>5</v>
      </c>
      <c r="B54" s="20">
        <f>IF(B55&gt;0,AVERAGE(B34:B53),"")</f>
        <v>100</v>
      </c>
      <c r="C54" s="20">
        <f>IF(C55&gt;0,AVERAGE(C34:C53),"")</f>
        <v>101.85185801029492</v>
      </c>
      <c r="D54" s="20">
        <f>IF(D55&gt;0,AVERAGE(D34:D53),"")</f>
        <v>100.41757382105945</v>
      </c>
      <c r="E54" s="20">
        <f>IF(E55&gt;0,AVERAGE(E34:E53),"")</f>
        <v>97.648005762316203</v>
      </c>
      <c r="F54" s="56">
        <f>IF(F55&gt;0,AVERAGE(F34:F53),"")</f>
        <v>99.36303944490659</v>
      </c>
      <c r="G54" s="11"/>
      <c r="H54" s="5"/>
      <c r="I54" s="5"/>
      <c r="J54" s="5"/>
      <c r="K54" s="5"/>
      <c r="L54" s="5"/>
      <c r="M54" s="5"/>
      <c r="N54" s="5"/>
      <c r="O54" s="3"/>
    </row>
    <row r="55" spans="1:15" x14ac:dyDescent="0.2">
      <c r="A55" s="18" t="s">
        <v>6</v>
      </c>
      <c r="B55" s="13">
        <f>COUNT(B34:B53)</f>
        <v>20</v>
      </c>
      <c r="C55" s="13">
        <f>COUNT(C34:C53)</f>
        <v>18</v>
      </c>
      <c r="D55" s="13">
        <f>COUNT(D34:D53)</f>
        <v>20</v>
      </c>
      <c r="E55" s="13">
        <f>COUNT(E34:E53)</f>
        <v>20</v>
      </c>
      <c r="F55" s="21">
        <f>COUNT(F34:F53)</f>
        <v>20</v>
      </c>
      <c r="G55" s="128" t="s">
        <v>25</v>
      </c>
      <c r="H55" s="129"/>
      <c r="I55" s="129"/>
      <c r="J55" s="129"/>
      <c r="K55" s="129"/>
      <c r="L55" s="129"/>
      <c r="M55" s="129"/>
      <c r="N55" s="129"/>
      <c r="O55" s="3"/>
    </row>
    <row r="56" spans="1:15" x14ac:dyDescent="0.2">
      <c r="A56" s="18" t="s">
        <v>7</v>
      </c>
      <c r="B56" s="13">
        <f>IF(B55&gt;0,STDEV(B34:B53),"")</f>
        <v>0</v>
      </c>
      <c r="C56" s="13">
        <f>IF(C55&gt;0,STDEV(C34:C53),"")</f>
        <v>11.165769688533777</v>
      </c>
      <c r="D56" s="13">
        <f>IF(D55&gt;0,STDEV(D34:D53),"")</f>
        <v>6.4738284815922835</v>
      </c>
      <c r="E56" s="13">
        <f>IF(E55&gt;0,STDEV(E34:E53),"")</f>
        <v>8.658747336389224</v>
      </c>
      <c r="F56" s="21">
        <f>IF(F55&gt;0,STDEV(F34:F53),"")</f>
        <v>11.120081190978084</v>
      </c>
      <c r="G56" s="130"/>
      <c r="H56" s="129"/>
      <c r="I56" s="129"/>
      <c r="J56" s="129"/>
      <c r="K56" s="129"/>
      <c r="L56" s="129"/>
      <c r="M56" s="129"/>
      <c r="N56" s="129"/>
      <c r="O56" s="3"/>
    </row>
    <row r="57" spans="1:15" x14ac:dyDescent="0.2">
      <c r="A57" s="18" t="s">
        <v>8</v>
      </c>
      <c r="B57" s="13">
        <f>IF(B55&gt;0,B56/SQRT(B55),"")</f>
        <v>0</v>
      </c>
      <c r="C57" s="13">
        <f>IF(C55&gt;0,C56/SQRT(C55),"")</f>
        <v>2.6317971546431465</v>
      </c>
      <c r="D57" s="13">
        <f>IF(D55&gt;0,D56/SQRT(D55),"")</f>
        <v>1.4475920559514592</v>
      </c>
      <c r="E57" s="13">
        <f>IF(E55&gt;0,E56/SQRT(E55),"")</f>
        <v>1.9361547644161543</v>
      </c>
      <c r="F57" s="21">
        <f>IF(F55&gt;0,F56/SQRT(F55),"")</f>
        <v>2.4865257458343817</v>
      </c>
      <c r="G57" s="130"/>
      <c r="H57" s="129"/>
      <c r="I57" s="129"/>
      <c r="J57" s="129"/>
      <c r="K57" s="129"/>
      <c r="L57" s="129"/>
      <c r="M57" s="129"/>
      <c r="N57" s="129"/>
      <c r="O57" s="3"/>
    </row>
    <row r="58" spans="1:15" x14ac:dyDescent="0.2">
      <c r="A58" s="18" t="s">
        <v>13</v>
      </c>
      <c r="B58" s="13">
        <f>IF(B55&gt;2,TINV(0.1,B55-1),"")</f>
        <v>1.7291328115213698</v>
      </c>
      <c r="C58" s="13">
        <f>IF(C55&gt;2,TINV(0.1,C55-1),"")</f>
        <v>1.7396067260750732</v>
      </c>
      <c r="D58" s="13">
        <f>IF(D55&gt;2,TINV(0.1,D55-1),"")</f>
        <v>1.7291328115213698</v>
      </c>
      <c r="E58" s="13">
        <f>IF(E55&gt;2,TINV(0.1,E55-1),"")</f>
        <v>1.7291328115213698</v>
      </c>
      <c r="F58" s="21">
        <f>IF(F55&gt;2,TINV(0.1,F55-1),"")</f>
        <v>1.7291328115213698</v>
      </c>
      <c r="G58" s="130"/>
      <c r="H58" s="129"/>
      <c r="I58" s="129"/>
      <c r="J58" s="129"/>
      <c r="K58" s="129"/>
      <c r="L58" s="129"/>
      <c r="M58" s="129"/>
      <c r="N58" s="129"/>
      <c r="O58" s="3"/>
    </row>
    <row r="59" spans="1:15" x14ac:dyDescent="0.2">
      <c r="A59" s="18" t="s">
        <v>12</v>
      </c>
      <c r="B59" s="13">
        <f>IF(B55&gt;2,B58*B57,"")</f>
        <v>0</v>
      </c>
      <c r="C59" s="13">
        <f>IF(C55&gt;2,C58*C57,"")</f>
        <v>4.5782920318824569</v>
      </c>
      <c r="D59" s="13">
        <f>IF(D55&gt;2,D58*D57,"")</f>
        <v>2.5030789216433469</v>
      </c>
      <c r="E59" s="13">
        <f>IF(E55&gt;2,E58*E57,"")</f>
        <v>3.3478687313354003</v>
      </c>
      <c r="F59" s="21">
        <f>IF(F55&gt;2,F58*F57,"")</f>
        <v>4.2995332538148752</v>
      </c>
      <c r="G59" s="130"/>
      <c r="H59" s="129"/>
      <c r="I59" s="129"/>
      <c r="J59" s="129"/>
      <c r="K59" s="129"/>
      <c r="L59" s="129"/>
      <c r="M59" s="129"/>
      <c r="N59" s="129"/>
      <c r="O59" s="3"/>
    </row>
    <row r="60" spans="1:15" x14ac:dyDescent="0.2">
      <c r="A60" s="18" t="s">
        <v>14</v>
      </c>
      <c r="B60" s="13">
        <f>IF(B55&gt;0,MIN(B34:B53),"")</f>
        <v>100</v>
      </c>
      <c r="C60" s="13">
        <f>IF(C55&gt;0,MIN(C34:C53),"")</f>
        <v>81.818181818181827</v>
      </c>
      <c r="D60" s="13">
        <f>IF(D55&gt;0,MIN(D34:D53),"")</f>
        <v>86.956521739130437</v>
      </c>
      <c r="E60" s="13">
        <f>IF(E55&gt;0,MIN(E34:E53),"")</f>
        <v>71.739130434782609</v>
      </c>
      <c r="F60" s="21">
        <f>IF(F55&gt;0,MIN(F34:F53),"")</f>
        <v>73.913043478260875</v>
      </c>
      <c r="G60" s="11"/>
      <c r="H60" s="5"/>
      <c r="I60" s="5"/>
      <c r="J60" s="5"/>
      <c r="K60" s="5"/>
      <c r="L60" s="5"/>
      <c r="M60" s="5"/>
      <c r="N60" s="5"/>
      <c r="O60" s="3"/>
    </row>
    <row r="61" spans="1:15" ht="13.5" thickBot="1" x14ac:dyDescent="0.25">
      <c r="A61" s="22" t="s">
        <v>15</v>
      </c>
      <c r="B61" s="23">
        <f>IF(B55&gt;0,MAX(B34:B53),"")</f>
        <v>100</v>
      </c>
      <c r="C61" s="23">
        <f>IF(C55&gt;0,MAX(C34:C53),"")</f>
        <v>128.57142857142856</v>
      </c>
      <c r="D61" s="23">
        <f>IF(D55&gt;0,MAX(D34:D53),"")</f>
        <v>113.23529411764706</v>
      </c>
      <c r="E61" s="23">
        <f>IF(E55&gt;0,MAX(E34:E53),"")</f>
        <v>107.35294117647058</v>
      </c>
      <c r="F61" s="19">
        <f>IF(F55&gt;0,MAX(F34:F53),"")</f>
        <v>117.85714285714286</v>
      </c>
      <c r="G61" s="11"/>
      <c r="H61" s="5"/>
      <c r="I61" s="5"/>
      <c r="J61" s="5"/>
      <c r="K61" s="5"/>
      <c r="L61" s="5"/>
      <c r="M61" s="5"/>
      <c r="N61" s="5"/>
      <c r="O61" s="3"/>
    </row>
    <row r="62" spans="1:15" x14ac:dyDescent="0.2">
      <c r="A62" s="17" t="s">
        <v>16</v>
      </c>
      <c r="B62" s="20">
        <f>100-B3</f>
        <v>91.2</v>
      </c>
      <c r="C62" s="20">
        <f>100-B3</f>
        <v>91.2</v>
      </c>
      <c r="D62" s="20">
        <f>100-B3</f>
        <v>91.2</v>
      </c>
      <c r="E62" s="20">
        <f>100-B3</f>
        <v>91.2</v>
      </c>
      <c r="F62" s="20">
        <f>100-B3</f>
        <v>91.2</v>
      </c>
      <c r="G62" s="11"/>
      <c r="H62" s="5"/>
      <c r="I62" s="5"/>
      <c r="J62" s="5"/>
      <c r="K62" s="5"/>
      <c r="L62" s="5"/>
      <c r="M62" s="5"/>
      <c r="N62" s="5"/>
      <c r="O62" s="3"/>
    </row>
    <row r="63" spans="1:15" x14ac:dyDescent="0.2">
      <c r="A63" s="18" t="s">
        <v>17</v>
      </c>
      <c r="B63" s="13">
        <f>100+B3</f>
        <v>108.8</v>
      </c>
      <c r="C63" s="13">
        <f>100+B3</f>
        <v>108.8</v>
      </c>
      <c r="D63" s="13">
        <f>100+B3</f>
        <v>108.8</v>
      </c>
      <c r="E63" s="13">
        <f>100+B3</f>
        <v>108.8</v>
      </c>
      <c r="F63" s="13">
        <f>100+B3</f>
        <v>108.8</v>
      </c>
      <c r="G63" s="11"/>
      <c r="H63" s="5"/>
      <c r="I63" s="5"/>
      <c r="J63" s="5"/>
      <c r="K63" s="5"/>
      <c r="L63" s="5"/>
      <c r="M63" s="5"/>
      <c r="N63" s="5"/>
      <c r="O63" s="3"/>
    </row>
    <row r="64" spans="1:15" x14ac:dyDescent="0.2">
      <c r="A64" s="18" t="s">
        <v>21</v>
      </c>
      <c r="B64" s="13">
        <f>100-E3</f>
        <v>71.900000000000006</v>
      </c>
      <c r="C64" s="13">
        <f>100-E3</f>
        <v>71.900000000000006</v>
      </c>
      <c r="D64" s="13">
        <f>100-E3</f>
        <v>71.900000000000006</v>
      </c>
      <c r="E64" s="13">
        <f>100-E3</f>
        <v>71.900000000000006</v>
      </c>
      <c r="F64" s="13">
        <f>100-E3</f>
        <v>71.900000000000006</v>
      </c>
      <c r="G64" s="11"/>
      <c r="H64" s="5"/>
      <c r="I64" s="5"/>
      <c r="J64" s="5"/>
      <c r="K64" s="5"/>
      <c r="L64" s="5"/>
      <c r="M64" s="5"/>
      <c r="N64" s="5"/>
      <c r="O64" s="3"/>
    </row>
    <row r="65" spans="1:15" ht="13.5" thickBot="1" x14ac:dyDescent="0.25">
      <c r="A65" s="22" t="s">
        <v>22</v>
      </c>
      <c r="B65" s="23">
        <f>100+E3</f>
        <v>128.1</v>
      </c>
      <c r="C65" s="23">
        <f>100+E3</f>
        <v>128.1</v>
      </c>
      <c r="D65" s="23">
        <f>100+E3</f>
        <v>128.1</v>
      </c>
      <c r="E65" s="23">
        <f>100+E3</f>
        <v>128.1</v>
      </c>
      <c r="F65" s="23">
        <f>100+E3</f>
        <v>128.1</v>
      </c>
      <c r="G65" s="11"/>
      <c r="H65" s="5"/>
      <c r="I65" s="5"/>
      <c r="J65" s="5"/>
      <c r="K65" s="5"/>
      <c r="L65" s="5"/>
      <c r="M65" s="5"/>
      <c r="N65" s="5"/>
      <c r="O65" s="3"/>
    </row>
    <row r="66" spans="1:15" x14ac:dyDescent="0.2">
      <c r="F66" s="3"/>
    </row>
    <row r="77" spans="1:15" x14ac:dyDescent="0.2">
      <c r="O77" s="3"/>
    </row>
    <row r="78" spans="1:15" x14ac:dyDescent="0.2">
      <c r="O78" s="3"/>
    </row>
    <row r="79" spans="1:15" x14ac:dyDescent="0.2">
      <c r="O79" s="3"/>
    </row>
  </sheetData>
  <mergeCells count="5">
    <mergeCell ref="C1:F1"/>
    <mergeCell ref="B7:F7"/>
    <mergeCell ref="G28:N28"/>
    <mergeCell ref="B31:F31"/>
    <mergeCell ref="G55:N59"/>
  </mergeCells>
  <conditionalFormatting sqref="C34:F53">
    <cfRule type="cellIs" dxfId="0" priority="1" stopIfTrue="1" operator="notBetween">
      <formula>$C$64</formula>
      <formula>$C$65</formula>
    </cfRule>
  </conditionalFormatting>
  <pageMargins left="0.7" right="0.7" top="0.75" bottom="0.75" header="0.3" footer="0.3"/>
  <pageSetup paperSize="9" orientation="portrait" r:id="rId1"/>
  <headerFooter>
    <oddFooter>&amp;L&amp;1#&amp;"Calibri"&amp;10&amp;K000000Følsomhet Intern (gul)</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M23"/>
  <sheetViews>
    <sheetView tabSelected="1" zoomScale="120" zoomScaleNormal="120" workbookViewId="0">
      <selection activeCell="G28" sqref="G28"/>
    </sheetView>
  </sheetViews>
  <sheetFormatPr defaultColWidth="11.42578125" defaultRowHeight="12.75" x14ac:dyDescent="0.2"/>
  <cols>
    <col min="1" max="12" width="11.42578125" style="26"/>
    <col min="13" max="13" width="13.7109375" style="26" customWidth="1"/>
    <col min="14" max="16384" width="11.42578125" style="26"/>
  </cols>
  <sheetData>
    <row r="2" spans="2:13" ht="13.5" thickBot="1" x14ac:dyDescent="0.25"/>
    <row r="3" spans="2:13" ht="34.5" x14ac:dyDescent="0.45">
      <c r="B3" s="96" t="s">
        <v>71</v>
      </c>
      <c r="C3" s="88"/>
      <c r="D3" s="88"/>
      <c r="E3" s="88"/>
      <c r="F3" s="88"/>
      <c r="G3" s="88"/>
      <c r="H3" s="88"/>
      <c r="I3" s="88"/>
      <c r="J3" s="88"/>
      <c r="K3" s="88"/>
      <c r="L3" s="88"/>
      <c r="M3" s="89"/>
    </row>
    <row r="4" spans="2:13" x14ac:dyDescent="0.2">
      <c r="B4" s="90"/>
      <c r="C4" s="47"/>
      <c r="D4" s="47"/>
      <c r="E4" s="47"/>
      <c r="F4" s="47"/>
      <c r="G4" s="47"/>
      <c r="H4" s="47"/>
      <c r="I4" s="47"/>
      <c r="J4" s="47"/>
      <c r="K4" s="47"/>
      <c r="L4" s="47"/>
      <c r="M4" s="91"/>
    </row>
    <row r="5" spans="2:13" x14ac:dyDescent="0.2">
      <c r="B5" s="90"/>
      <c r="C5" s="47"/>
      <c r="D5" s="47"/>
      <c r="E5" s="47"/>
      <c r="F5" s="47"/>
      <c r="G5" s="47"/>
      <c r="H5" s="47"/>
      <c r="I5" s="47"/>
      <c r="J5" s="47"/>
      <c r="K5" s="47"/>
      <c r="L5" s="47"/>
      <c r="M5" s="91"/>
    </row>
    <row r="6" spans="2:13" x14ac:dyDescent="0.2">
      <c r="B6" s="90"/>
      <c r="C6" s="47"/>
      <c r="D6" s="47"/>
      <c r="E6" s="47"/>
      <c r="F6" s="47"/>
      <c r="G6" s="47"/>
      <c r="H6" s="47"/>
      <c r="I6" s="47"/>
      <c r="J6" s="47"/>
      <c r="K6" s="47"/>
      <c r="L6" s="47"/>
      <c r="M6" s="91"/>
    </row>
    <row r="7" spans="2:13" x14ac:dyDescent="0.2">
      <c r="B7" s="90"/>
      <c r="C7" s="47"/>
      <c r="D7" s="47"/>
      <c r="E7" s="47"/>
      <c r="F7" s="47"/>
      <c r="G7" s="47"/>
      <c r="H7" s="47"/>
      <c r="I7" s="47"/>
      <c r="J7" s="47"/>
      <c r="K7" s="47"/>
      <c r="L7" s="47"/>
      <c r="M7" s="91"/>
    </row>
    <row r="8" spans="2:13" x14ac:dyDescent="0.2">
      <c r="B8" s="90"/>
      <c r="C8" s="47"/>
      <c r="D8" s="47"/>
      <c r="E8" s="47"/>
      <c r="F8" s="47"/>
      <c r="G8" s="47"/>
      <c r="H8" s="47"/>
      <c r="I8" s="47"/>
      <c r="J8" s="47"/>
      <c r="K8" s="47"/>
      <c r="L8" s="47"/>
      <c r="M8" s="91"/>
    </row>
    <row r="9" spans="2:13" x14ac:dyDescent="0.2">
      <c r="B9" s="90"/>
      <c r="C9" s="47"/>
      <c r="D9" s="47"/>
      <c r="E9" s="47"/>
      <c r="F9" s="47"/>
      <c r="G9" s="47"/>
      <c r="H9" s="47"/>
      <c r="I9" s="47"/>
      <c r="J9" s="47"/>
      <c r="K9" s="47"/>
      <c r="L9" s="47"/>
      <c r="M9" s="91"/>
    </row>
    <row r="10" spans="2:13" x14ac:dyDescent="0.2">
      <c r="B10" s="90"/>
      <c r="C10" s="47"/>
      <c r="D10" s="47"/>
      <c r="E10" s="47"/>
      <c r="F10" s="47"/>
      <c r="G10" s="47"/>
      <c r="H10" s="47"/>
      <c r="I10" s="47"/>
      <c r="J10" s="47"/>
      <c r="K10" s="47"/>
      <c r="L10" s="47"/>
      <c r="M10" s="91"/>
    </row>
    <row r="11" spans="2:13" x14ac:dyDescent="0.2">
      <c r="B11" s="90"/>
      <c r="C11" s="47"/>
      <c r="D11" s="47"/>
      <c r="E11" s="47"/>
      <c r="F11" s="47"/>
      <c r="G11" s="47"/>
      <c r="H11" s="47"/>
      <c r="I11" s="47"/>
      <c r="J11" s="47"/>
      <c r="K11" s="47"/>
      <c r="L11" s="47"/>
      <c r="M11" s="91"/>
    </row>
    <row r="12" spans="2:13" x14ac:dyDescent="0.2">
      <c r="B12" s="90"/>
      <c r="C12" s="47"/>
      <c r="D12" s="47"/>
      <c r="E12" s="47"/>
      <c r="F12" s="47"/>
      <c r="G12" s="47"/>
      <c r="H12" s="47"/>
      <c r="I12" s="47"/>
      <c r="J12" s="47"/>
      <c r="K12" s="47"/>
      <c r="L12" s="47"/>
      <c r="M12" s="91"/>
    </row>
    <row r="13" spans="2:13" ht="13.5" thickBot="1" x14ac:dyDescent="0.25">
      <c r="B13" s="93"/>
      <c r="C13" s="94"/>
      <c r="D13" s="94"/>
      <c r="E13" s="94"/>
      <c r="F13" s="94"/>
      <c r="G13" s="94"/>
      <c r="H13" s="94"/>
      <c r="I13" s="94"/>
      <c r="J13" s="94"/>
      <c r="K13" s="94"/>
      <c r="L13" s="94"/>
      <c r="M13" s="95"/>
    </row>
    <row r="14" spans="2:13" ht="45" thickBot="1" x14ac:dyDescent="0.6">
      <c r="B14" s="48"/>
    </row>
    <row r="15" spans="2:13" ht="44.25" x14ac:dyDescent="0.55000000000000004">
      <c r="B15" s="87" t="s">
        <v>72</v>
      </c>
      <c r="C15" s="88"/>
      <c r="D15" s="88"/>
      <c r="E15" s="88"/>
      <c r="F15" s="88"/>
      <c r="G15" s="88"/>
      <c r="H15" s="88"/>
      <c r="I15" s="88"/>
      <c r="J15" s="88"/>
      <c r="K15" s="88"/>
      <c r="L15" s="88"/>
      <c r="M15" s="89"/>
    </row>
    <row r="16" spans="2:13" x14ac:dyDescent="0.2">
      <c r="B16" s="90"/>
      <c r="C16" s="47"/>
      <c r="D16" s="47"/>
      <c r="E16" s="47"/>
      <c r="F16" s="47"/>
      <c r="G16" s="47"/>
      <c r="H16" s="47"/>
      <c r="I16" s="47"/>
      <c r="J16" s="47"/>
      <c r="K16" s="47"/>
      <c r="L16" s="47"/>
      <c r="M16" s="91"/>
    </row>
    <row r="17" spans="2:13" ht="15" x14ac:dyDescent="0.25">
      <c r="B17" s="92" t="s">
        <v>99</v>
      </c>
      <c r="C17" s="47"/>
      <c r="D17" s="47"/>
      <c r="E17" s="47"/>
      <c r="F17" s="47"/>
      <c r="G17" s="47"/>
      <c r="H17" s="47"/>
      <c r="I17" s="47"/>
      <c r="J17" s="47"/>
      <c r="K17" s="47"/>
      <c r="L17" s="47"/>
      <c r="M17" s="91"/>
    </row>
    <row r="18" spans="2:13" x14ac:dyDescent="0.2">
      <c r="B18" s="90"/>
      <c r="C18" s="47"/>
      <c r="D18" s="47"/>
      <c r="E18" s="47"/>
      <c r="F18" s="47"/>
      <c r="G18" s="47"/>
      <c r="H18" s="47"/>
      <c r="I18" s="47"/>
      <c r="J18" s="47"/>
      <c r="K18" s="47"/>
      <c r="L18" s="47"/>
      <c r="M18" s="91"/>
    </row>
    <row r="19" spans="2:13" x14ac:dyDescent="0.2">
      <c r="B19" s="90"/>
      <c r="C19" s="47"/>
      <c r="D19" s="47"/>
      <c r="E19" s="47"/>
      <c r="F19" s="47"/>
      <c r="G19" s="47"/>
      <c r="H19" s="47"/>
      <c r="I19" s="47"/>
      <c r="J19" s="47"/>
      <c r="K19" s="47"/>
      <c r="L19" s="47"/>
      <c r="M19" s="91"/>
    </row>
    <row r="20" spans="2:13" x14ac:dyDescent="0.2">
      <c r="B20" s="90"/>
      <c r="C20" s="47"/>
      <c r="D20" s="47"/>
      <c r="E20" s="47"/>
      <c r="F20" s="47"/>
      <c r="G20" s="47"/>
      <c r="H20" s="47"/>
      <c r="I20" s="47"/>
      <c r="J20" s="47"/>
      <c r="K20" s="47"/>
      <c r="L20" s="47"/>
      <c r="M20" s="91"/>
    </row>
    <row r="21" spans="2:13" x14ac:dyDescent="0.2">
      <c r="B21" s="90"/>
      <c r="C21" s="47"/>
      <c r="D21" s="47"/>
      <c r="E21" s="47"/>
      <c r="F21" s="47"/>
      <c r="G21" s="47"/>
      <c r="H21" s="47"/>
      <c r="I21" s="47"/>
      <c r="J21" s="47"/>
      <c r="K21" s="47"/>
      <c r="L21" s="47"/>
      <c r="M21" s="91"/>
    </row>
    <row r="22" spans="2:13" x14ac:dyDescent="0.2">
      <c r="B22" s="90"/>
      <c r="C22" s="47"/>
      <c r="D22" s="47"/>
      <c r="E22" s="47"/>
      <c r="F22" s="47"/>
      <c r="G22" s="47"/>
      <c r="H22" s="47"/>
      <c r="I22" s="47"/>
      <c r="J22" s="47"/>
      <c r="K22" s="47"/>
      <c r="L22" s="47"/>
      <c r="M22" s="91"/>
    </row>
    <row r="23" spans="2:13" ht="13.5" thickBot="1" x14ac:dyDescent="0.25">
      <c r="B23" s="93" t="s">
        <v>98</v>
      </c>
      <c r="C23" s="94"/>
      <c r="D23" s="94"/>
      <c r="E23" s="94"/>
      <c r="F23" s="94"/>
      <c r="G23" s="94"/>
      <c r="H23" s="94"/>
      <c r="I23" s="94"/>
      <c r="J23" s="94"/>
      <c r="K23" s="94"/>
      <c r="L23" s="94"/>
      <c r="M23" s="95"/>
    </row>
  </sheetData>
  <pageMargins left="0.7" right="0.7" top="0.75" bottom="0.75" header="0.3" footer="0.3"/>
  <pageSetup paperSize="9" orientation="portrait" r:id="rId1"/>
  <headerFooter>
    <oddFooter>&amp;L&amp;1#&amp;"Calibri"&amp;10&amp;K000000Følsomhet Intern (gul)</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Forside</vt:lpstr>
      <vt:lpstr> Beskrivelse av forsøket</vt:lpstr>
      <vt:lpstr>Data Usentrifugert</vt:lpstr>
      <vt:lpstr>Data Sentrifugert</vt:lpstr>
      <vt:lpstr>Data Plasma på blod</vt:lpstr>
      <vt:lpstr>Konklusjon</vt:lpstr>
    </vt:vector>
  </TitlesOfParts>
  <Company>Hemit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araa-st</dc:creator>
  <cp:lastModifiedBy>Anne Elisabeth Solsvik</cp:lastModifiedBy>
  <dcterms:created xsi:type="dcterms:W3CDTF">2008-03-18T11:24:40Z</dcterms:created>
  <dcterms:modified xsi:type="dcterms:W3CDTF">2023-06-20T06:15:54Z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c3ffc1c-ef00-4620-9c2f-7d9c1597774b_Enabled">
    <vt:lpwstr>true</vt:lpwstr>
  </property>
  <property fmtid="{D5CDD505-2E9C-101B-9397-08002B2CF9AE}" pid="3" name="MSIP_Label_0c3ffc1c-ef00-4620-9c2f-7d9c1597774b_SetDate">
    <vt:lpwstr>2023-06-13T07:27:39Z</vt:lpwstr>
  </property>
  <property fmtid="{D5CDD505-2E9C-101B-9397-08002B2CF9AE}" pid="4" name="MSIP_Label_0c3ffc1c-ef00-4620-9c2f-7d9c1597774b_Method">
    <vt:lpwstr>Standard</vt:lpwstr>
  </property>
  <property fmtid="{D5CDD505-2E9C-101B-9397-08002B2CF9AE}" pid="5" name="MSIP_Label_0c3ffc1c-ef00-4620-9c2f-7d9c1597774b_Name">
    <vt:lpwstr>Intern</vt:lpwstr>
  </property>
  <property fmtid="{D5CDD505-2E9C-101B-9397-08002B2CF9AE}" pid="6" name="MSIP_Label_0c3ffc1c-ef00-4620-9c2f-7d9c1597774b_SiteId">
    <vt:lpwstr>bdcbe535-f3cf-49f5-8a6a-fb6d98dc7837</vt:lpwstr>
  </property>
  <property fmtid="{D5CDD505-2E9C-101B-9397-08002B2CF9AE}" pid="7" name="MSIP_Label_0c3ffc1c-ef00-4620-9c2f-7d9c1597774b_ActionId">
    <vt:lpwstr>31d22e42-9b62-425c-98fd-a57c517ddbda</vt:lpwstr>
  </property>
  <property fmtid="{D5CDD505-2E9C-101B-9397-08002B2CF9AE}" pid="8" name="MSIP_Label_0c3ffc1c-ef00-4620-9c2f-7d9c1597774b_ContentBits">
    <vt:lpwstr>2</vt:lpwstr>
  </property>
</Properties>
</file>