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C423AB8C-FB0A-4C9D-BEA4-FD233A00FEC6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J121" i="1" s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I122" i="1"/>
  <c r="I118" i="1"/>
  <c r="I115" i="1"/>
  <c r="I117" i="1"/>
  <c r="I121" i="1"/>
  <c r="J115" i="1" l="1"/>
  <c r="J117" i="1"/>
  <c r="J119" i="1"/>
  <c r="J122" i="1"/>
  <c r="J120" i="1"/>
  <c r="J118" i="1"/>
  <c r="C119" i="1"/>
  <c r="C117" i="1"/>
  <c r="C118" i="1" s="1"/>
  <c r="C122" i="1"/>
  <c r="C115" i="1"/>
  <c r="E119" i="1"/>
  <c r="E120" i="1" s="1"/>
  <c r="E122" i="1"/>
  <c r="E117" i="1"/>
  <c r="E118" i="1" s="1"/>
  <c r="E121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C120" i="1" l="1"/>
  <c r="G120" i="1"/>
  <c r="D120" i="1"/>
  <c r="F120" i="1"/>
  <c r="B120" i="1"/>
</calcChain>
</file>

<file path=xl/sharedStrings.xml><?xml version="1.0" encoding="utf-8"?>
<sst xmlns="http://schemas.openxmlformats.org/spreadsheetml/2006/main" count="116" uniqueCount="103">
  <si>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</si>
  <si>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</si>
  <si>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</si>
  <si>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</si>
  <si>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</si>
  <si>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</si>
  <si>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</si>
  <si>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</si>
  <si>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</si>
  <si>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</si>
  <si>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</si>
  <si>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</si>
  <si>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</si>
  <si>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</si>
  <si>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</si>
  <si>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</si>
  <si>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</si>
  <si>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</si>
  <si>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</si>
  <si>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</si>
  <si>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</si>
  <si>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</si>
  <si>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</si>
  <si>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</si>
  <si>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</si>
  <si>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</si>
  <si>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</si>
  <si>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</si>
  <si>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</si>
  <si>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</si>
  <si>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</si>
  <si>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</si>
  <si>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</si>
  <si>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</si>
  <si>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</si>
  <si>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</si>
  <si>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</si>
  <si>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</si>
  <si>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</si>
  <si>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</si>
  <si>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</si>
  <si>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</si>
  <si>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</si>
  <si>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</si>
  <si>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</si>
  <si>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</si>
  <si>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</si>
  <si>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</si>
  <si>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</si>
  <si>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</si>
  <si>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</si>
  <si>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</si>
  <si>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</si>
  <si>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</si>
  <si>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</si>
  <si>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</si>
  <si>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</si>
  <si>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</si>
  <si>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</si>
  <si>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</si>
  <si>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</si>
  <si>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</si>
  <si>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</si>
  <si>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</si>
  <si>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</si>
  <si>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</si>
  <si>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</si>
  <si>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</si>
  <si>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</si>
  <si>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</si>
  <si>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</si>
  <si>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</si>
  <si>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</si>
  <si>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</si>
  <si>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</si>
  <si>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</si>
  <si>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</si>
  <si>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</si>
  <si>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</si>
  <si>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</si>
  <si>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</si>
  <si>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</si>
  <si>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</si>
  <si>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Insulin</t>
  </si>
  <si>
    <t>Dager</t>
  </si>
  <si>
    <t>S-Insulin avpipetert i romtemperatur (Cobas e601, 2022)</t>
  </si>
  <si>
    <t>Hormonlaboratoriet, OUS</t>
  </si>
  <si>
    <t>14-21 november 2022</t>
  </si>
  <si>
    <t>Guro Clementz, Finn Erik Aas</t>
  </si>
  <si>
    <t>insulin</t>
  </si>
  <si>
    <t>Serum (avpippetert)</t>
  </si>
  <si>
    <t>1 dag</t>
  </si>
  <si>
    <t>2 dager</t>
  </si>
  <si>
    <t>3 dager</t>
  </si>
  <si>
    <t>4 dager</t>
  </si>
  <si>
    <t>7 dager</t>
  </si>
  <si>
    <t>Betingelse 6</t>
  </si>
  <si>
    <t>8 dager</t>
  </si>
  <si>
    <t>Avpippetert serum oppbevart ved romtemperatur</t>
  </si>
  <si>
    <t xml:space="preserve">Til nød holdbart inntil 1 dag ved romtemperatur (en "fot" går litt ut og ett enkelt punkt ut). </t>
  </si>
  <si>
    <t>Klar negativ trend. Snittverdi faller 7-8% allerede dag 1, og realtivt stor spredning på enkeltverdier. Noen prøver "spretter" litt opp og ned.</t>
  </si>
  <si>
    <t>Kvalitetsmål (tillatt bias og totalfeil) er ønskelig mål basert på biologisk variasjon fra EFML Biological Variation Database</t>
  </si>
  <si>
    <t>Holbarhetsforsøk Insulin, avpip. i romtemperatur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</si>
</sst>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6" fillId="0" borderId="0" xfId="0" applyFont="1"/>
    <xf numFmtId="0" fontId="27" fillId="4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8" fillId="4" borderId="0" xfId="0" applyFont="1" applyFill="1"/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117</c:v>
                </c:pt>
                <c:pt idx="1">
                  <c:v>110</c:v>
                </c:pt>
                <c:pt idx="2">
                  <c:v>100</c:v>
                </c:pt>
                <c:pt idx="3">
                  <c:v>91</c:v>
                </c:pt>
                <c:pt idx="4">
                  <c:v>87</c:v>
                </c:pt>
                <c:pt idx="5">
                  <c:v>87</c:v>
                </c:pt>
                <c:pt idx="6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58</c:v>
                </c:pt>
                <c:pt idx="1">
                  <c:v>50</c:v>
                </c:pt>
                <c:pt idx="2">
                  <c:v>50</c:v>
                </c:pt>
                <c:pt idx="3">
                  <c:v>49</c:v>
                </c:pt>
                <c:pt idx="4">
                  <c:v>52</c:v>
                </c:pt>
                <c:pt idx="5">
                  <c:v>44</c:v>
                </c:pt>
                <c:pt idx="6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109</c:v>
                </c:pt>
                <c:pt idx="1">
                  <c:v>90</c:v>
                </c:pt>
                <c:pt idx="2">
                  <c:v>87</c:v>
                </c:pt>
                <c:pt idx="3">
                  <c:v>104</c:v>
                </c:pt>
                <c:pt idx="4">
                  <c:v>67</c:v>
                </c:pt>
                <c:pt idx="5">
                  <c:v>78</c:v>
                </c:pt>
                <c:pt idx="6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56</c:v>
                </c:pt>
                <c:pt idx="1">
                  <c:v>52</c:v>
                </c:pt>
                <c:pt idx="2">
                  <c:v>51</c:v>
                </c:pt>
                <c:pt idx="3">
                  <c:v>51</c:v>
                </c:pt>
                <c:pt idx="4">
                  <c:v>44</c:v>
                </c:pt>
                <c:pt idx="5">
                  <c:v>41</c:v>
                </c:pt>
                <c:pt idx="6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78</c:v>
                </c:pt>
                <c:pt idx="1">
                  <c:v>101</c:v>
                </c:pt>
                <c:pt idx="2">
                  <c:v>70</c:v>
                </c:pt>
                <c:pt idx="3">
                  <c:v>91</c:v>
                </c:pt>
                <c:pt idx="4">
                  <c:v>84</c:v>
                </c:pt>
                <c:pt idx="5">
                  <c:v>79</c:v>
                </c:pt>
                <c:pt idx="6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74</c:v>
                </c:pt>
                <c:pt idx="1">
                  <c:v>65</c:v>
                </c:pt>
                <c:pt idx="2">
                  <c:v>58</c:v>
                </c:pt>
                <c:pt idx="3">
                  <c:v>54</c:v>
                </c:pt>
                <c:pt idx="4">
                  <c:v>35</c:v>
                </c:pt>
                <c:pt idx="5">
                  <c:v>50</c:v>
                </c:pt>
                <c:pt idx="6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84</c:v>
                </c:pt>
                <c:pt idx="1">
                  <c:v>75</c:v>
                </c:pt>
                <c:pt idx="2">
                  <c:v>108</c:v>
                </c:pt>
                <c:pt idx="3">
                  <c:v>74</c:v>
                </c:pt>
                <c:pt idx="4">
                  <c:v>75</c:v>
                </c:pt>
                <c:pt idx="5">
                  <c:v>67</c:v>
                </c:pt>
                <c:pt idx="6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24</c:v>
                </c:pt>
                <c:pt idx="1">
                  <c:v>21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16</c:v>
                </c:pt>
                <c:pt idx="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64</c:v>
                </c:pt>
                <c:pt idx="1">
                  <c:v>65</c:v>
                </c:pt>
                <c:pt idx="2">
                  <c:v>72</c:v>
                </c:pt>
                <c:pt idx="3">
                  <c:v>70</c:v>
                </c:pt>
                <c:pt idx="4">
                  <c:v>65</c:v>
                </c:pt>
                <c:pt idx="5">
                  <c:v>64</c:v>
                </c:pt>
                <c:pt idx="6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144</c:v>
                </c:pt>
                <c:pt idx="1">
                  <c:v>127</c:v>
                </c:pt>
                <c:pt idx="2">
                  <c:v>115</c:v>
                </c:pt>
                <c:pt idx="3">
                  <c:v>116</c:v>
                </c:pt>
                <c:pt idx="4">
                  <c:v>110</c:v>
                </c:pt>
                <c:pt idx="5">
                  <c:v>108</c:v>
                </c:pt>
                <c:pt idx="6">
                  <c:v>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74</c:v>
                </c:pt>
                <c:pt idx="1">
                  <c:v>68</c:v>
                </c:pt>
                <c:pt idx="2">
                  <c:v>61</c:v>
                </c:pt>
                <c:pt idx="3">
                  <c:v>68</c:v>
                </c:pt>
                <c:pt idx="4">
                  <c:v>59</c:v>
                </c:pt>
                <c:pt idx="5">
                  <c:v>49</c:v>
                </c:pt>
                <c:pt idx="6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125</c:v>
                </c:pt>
                <c:pt idx="1">
                  <c:v>107</c:v>
                </c:pt>
                <c:pt idx="2">
                  <c:v>111</c:v>
                </c:pt>
                <c:pt idx="3">
                  <c:v>98</c:v>
                </c:pt>
                <c:pt idx="4">
                  <c:v>84</c:v>
                </c:pt>
                <c:pt idx="5">
                  <c:v>83</c:v>
                </c:pt>
                <c:pt idx="6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56</c:v>
                </c:pt>
                <c:pt idx="4">
                  <c:v>58</c:v>
                </c:pt>
                <c:pt idx="5">
                  <c:v>54</c:v>
                </c:pt>
                <c:pt idx="6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210</c:v>
                </c:pt>
                <c:pt idx="1">
                  <c:v>181</c:v>
                </c:pt>
                <c:pt idx="2">
                  <c:v>192</c:v>
                </c:pt>
                <c:pt idx="3">
                  <c:v>176</c:v>
                </c:pt>
                <c:pt idx="4">
                  <c:v>175</c:v>
                </c:pt>
                <c:pt idx="5">
                  <c:v>197</c:v>
                </c:pt>
                <c:pt idx="6">
                  <c:v>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185</c:v>
                </c:pt>
                <c:pt idx="1">
                  <c:v>161</c:v>
                </c:pt>
                <c:pt idx="2">
                  <c:v>163</c:v>
                </c:pt>
                <c:pt idx="3">
                  <c:v>164</c:v>
                </c:pt>
                <c:pt idx="4">
                  <c:v>144</c:v>
                </c:pt>
                <c:pt idx="5">
                  <c:v>155</c:v>
                </c:pt>
                <c:pt idx="6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466</c:v>
                </c:pt>
                <c:pt idx="1">
                  <c:v>445</c:v>
                </c:pt>
                <c:pt idx="2">
                  <c:v>437</c:v>
                </c:pt>
                <c:pt idx="3">
                  <c:v>228</c:v>
                </c:pt>
                <c:pt idx="4">
                  <c:v>344</c:v>
                </c:pt>
                <c:pt idx="5">
                  <c:v>366</c:v>
                </c:pt>
                <c:pt idx="6">
                  <c:v>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61</c:v>
                </c:pt>
                <c:pt idx="1">
                  <c:v>58</c:v>
                </c:pt>
                <c:pt idx="2">
                  <c:v>54</c:v>
                </c:pt>
                <c:pt idx="3">
                  <c:v>49</c:v>
                </c:pt>
                <c:pt idx="4">
                  <c:v>53</c:v>
                </c:pt>
                <c:pt idx="5">
                  <c:v>52</c:v>
                </c:pt>
                <c:pt idx="6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117</c:v>
                </c:pt>
                <c:pt idx="1">
                  <c:v>110</c:v>
                </c:pt>
                <c:pt idx="2">
                  <c:v>101</c:v>
                </c:pt>
                <c:pt idx="3">
                  <c:v>104</c:v>
                </c:pt>
                <c:pt idx="4">
                  <c:v>103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4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94.01709401709401</c:v>
                </c:pt>
                <c:pt idx="2">
                  <c:v>85.470085470085465</c:v>
                </c:pt>
                <c:pt idx="3">
                  <c:v>77.777777777777786</c:v>
                </c:pt>
                <c:pt idx="4">
                  <c:v>74.358974358974365</c:v>
                </c:pt>
                <c:pt idx="5">
                  <c:v>74.358974358974365</c:v>
                </c:pt>
                <c:pt idx="6">
                  <c:v>71.794871794871796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86.206896551724128</c:v>
                </c:pt>
                <c:pt idx="2">
                  <c:v>86.206896551724128</c:v>
                </c:pt>
                <c:pt idx="3">
                  <c:v>84.482758620689651</c:v>
                </c:pt>
                <c:pt idx="4">
                  <c:v>89.65517241379311</c:v>
                </c:pt>
                <c:pt idx="5">
                  <c:v>75.862068965517238</c:v>
                </c:pt>
                <c:pt idx="6">
                  <c:v>68.965517241379317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82.568807339449549</c:v>
                </c:pt>
                <c:pt idx="2">
                  <c:v>79.816513761467888</c:v>
                </c:pt>
                <c:pt idx="3">
                  <c:v>95.412844036697251</c:v>
                </c:pt>
                <c:pt idx="4">
                  <c:v>61.467889908256879</c:v>
                </c:pt>
                <c:pt idx="5">
                  <c:v>71.559633027522935</c:v>
                </c:pt>
                <c:pt idx="6">
                  <c:v>49.541284403669728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92.857142857142861</c:v>
                </c:pt>
                <c:pt idx="2">
                  <c:v>91.071428571428569</c:v>
                </c:pt>
                <c:pt idx="3">
                  <c:v>91.071428571428569</c:v>
                </c:pt>
                <c:pt idx="4">
                  <c:v>78.571428571428569</c:v>
                </c:pt>
                <c:pt idx="5">
                  <c:v>73.214285714285708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129.4871794871795</c:v>
                </c:pt>
                <c:pt idx="2">
                  <c:v>89.743589743589752</c:v>
                </c:pt>
                <c:pt idx="3">
                  <c:v>116.66666666666667</c:v>
                </c:pt>
                <c:pt idx="4">
                  <c:v>107.69230769230769</c:v>
                </c:pt>
                <c:pt idx="5">
                  <c:v>101.28205128205127</c:v>
                </c:pt>
                <c:pt idx="6">
                  <c:v>107.69230769230769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87.837837837837839</c:v>
                </c:pt>
                <c:pt idx="2">
                  <c:v>78.378378378378372</c:v>
                </c:pt>
                <c:pt idx="3">
                  <c:v>72.972972972972968</c:v>
                </c:pt>
                <c:pt idx="4">
                  <c:v>47.297297297297298</c:v>
                </c:pt>
                <c:pt idx="5">
                  <c:v>67.567567567567565</c:v>
                </c:pt>
                <c:pt idx="6">
                  <c:v>66.21621621621621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89.285714285714292</c:v>
                </c:pt>
                <c:pt idx="2">
                  <c:v>128.57142857142858</c:v>
                </c:pt>
                <c:pt idx="3">
                  <c:v>88.095238095238088</c:v>
                </c:pt>
                <c:pt idx="4">
                  <c:v>89.285714285714292</c:v>
                </c:pt>
                <c:pt idx="5">
                  <c:v>79.761904761904773</c:v>
                </c:pt>
                <c:pt idx="6">
                  <c:v>77.38095238095238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87.5</c:v>
                </c:pt>
                <c:pt idx="2">
                  <c:v>87.5</c:v>
                </c:pt>
                <c:pt idx="3">
                  <c:v>79.166666666666657</c:v>
                </c:pt>
                <c:pt idx="4">
                  <c:v>75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101.5625</c:v>
                </c:pt>
                <c:pt idx="2">
                  <c:v>112.5</c:v>
                </c:pt>
                <c:pt idx="3">
                  <c:v>109.375</c:v>
                </c:pt>
                <c:pt idx="4">
                  <c:v>101.5625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88.194444444444443</c:v>
                </c:pt>
                <c:pt idx="2">
                  <c:v>79.861111111111114</c:v>
                </c:pt>
                <c:pt idx="3">
                  <c:v>80.555555555555557</c:v>
                </c:pt>
                <c:pt idx="4">
                  <c:v>76.388888888888886</c:v>
                </c:pt>
                <c:pt idx="5">
                  <c:v>75</c:v>
                </c:pt>
                <c:pt idx="6">
                  <c:v>74.305555555555557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91.891891891891902</c:v>
                </c:pt>
                <c:pt idx="2">
                  <c:v>82.432432432432435</c:v>
                </c:pt>
                <c:pt idx="3">
                  <c:v>91.891891891891902</c:v>
                </c:pt>
                <c:pt idx="4">
                  <c:v>79.729729729729726</c:v>
                </c:pt>
                <c:pt idx="5">
                  <c:v>66.21621621621621</c:v>
                </c:pt>
                <c:pt idx="6">
                  <c:v>66.21621621621621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85.6</c:v>
                </c:pt>
                <c:pt idx="2">
                  <c:v>88.8</c:v>
                </c:pt>
                <c:pt idx="3">
                  <c:v>78.400000000000006</c:v>
                </c:pt>
                <c:pt idx="4">
                  <c:v>67.2</c:v>
                </c:pt>
                <c:pt idx="5">
                  <c:v>66.400000000000006</c:v>
                </c:pt>
                <c:pt idx="6">
                  <c:v>70.399999999999991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88.405797101449281</c:v>
                </c:pt>
                <c:pt idx="2">
                  <c:v>88.405797101449281</c:v>
                </c:pt>
                <c:pt idx="3">
                  <c:v>81.159420289855078</c:v>
                </c:pt>
                <c:pt idx="4">
                  <c:v>84.05797101449275</c:v>
                </c:pt>
                <c:pt idx="5">
                  <c:v>78.260869565217391</c:v>
                </c:pt>
                <c:pt idx="6">
                  <c:v>76.811594202898547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86.19047619047619</c:v>
                </c:pt>
                <c:pt idx="2">
                  <c:v>91.428571428571431</c:v>
                </c:pt>
                <c:pt idx="3">
                  <c:v>83.80952380952381</c:v>
                </c:pt>
                <c:pt idx="4">
                  <c:v>83.333333333333343</c:v>
                </c:pt>
                <c:pt idx="5">
                  <c:v>93.80952380952381</c:v>
                </c:pt>
                <c:pt idx="6">
                  <c:v>86.19047619047619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87.027027027027032</c:v>
                </c:pt>
                <c:pt idx="2">
                  <c:v>88.108108108108112</c:v>
                </c:pt>
                <c:pt idx="3">
                  <c:v>88.64864864864866</c:v>
                </c:pt>
                <c:pt idx="4">
                  <c:v>77.837837837837839</c:v>
                </c:pt>
                <c:pt idx="5">
                  <c:v>83.78378378378379</c:v>
                </c:pt>
                <c:pt idx="6">
                  <c:v>82.702702702702709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95.493562231759654</c:v>
                </c:pt>
                <c:pt idx="2">
                  <c:v>93.776824034334766</c:v>
                </c:pt>
                <c:pt idx="3">
                  <c:v>48.927038626609445</c:v>
                </c:pt>
                <c:pt idx="4">
                  <c:v>73.819742489270396</c:v>
                </c:pt>
                <c:pt idx="5">
                  <c:v>78.540772532188839</c:v>
                </c:pt>
                <c:pt idx="6">
                  <c:v>60.300429184549351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95.081967213114751</c:v>
                </c:pt>
                <c:pt idx="2">
                  <c:v>88.52459016393442</c:v>
                </c:pt>
                <c:pt idx="3">
                  <c:v>80.327868852459019</c:v>
                </c:pt>
                <c:pt idx="4">
                  <c:v>86.885245901639337</c:v>
                </c:pt>
                <c:pt idx="5">
                  <c:v>85.245901639344254</c:v>
                </c:pt>
                <c:pt idx="6">
                  <c:v>72.131147540983605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94.01709401709401</c:v>
                </c:pt>
                <c:pt idx="2">
                  <c:v>86.324786324786331</c:v>
                </c:pt>
                <c:pt idx="3">
                  <c:v>88.888888888888886</c:v>
                </c:pt>
                <c:pt idx="4">
                  <c:v>88.034188034188034</c:v>
                </c:pt>
                <c:pt idx="5">
                  <c:v>76.068376068376068</c:v>
                </c:pt>
                <c:pt idx="6">
                  <c:v>70.940170940170944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4.2410335999486319</c:v>
                  </c:pt>
                  <c:pt idx="2">
                    <c:v>4.9445078026309464</c:v>
                  </c:pt>
                  <c:pt idx="3">
                    <c:v>5.8480756609080604</c:v>
                  </c:pt>
                  <c:pt idx="4">
                    <c:v>5.6624508901191453</c:v>
                  </c:pt>
                  <c:pt idx="5">
                    <c:v>4.4093532107626379</c:v>
                  </c:pt>
                  <c:pt idx="6">
                    <c:v>5.5063213889159552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4.2410335999486319</c:v>
                  </c:pt>
                  <c:pt idx="2">
                    <c:v>4.9445078026309464</c:v>
                  </c:pt>
                  <c:pt idx="3">
                    <c:v>5.8480756609080604</c:v>
                  </c:pt>
                  <c:pt idx="4">
                    <c:v>5.6624508901191453</c:v>
                  </c:pt>
                  <c:pt idx="5">
                    <c:v>4.4093532107626379</c:v>
                  </c:pt>
                  <c:pt idx="6">
                    <c:v>5.5063213889159552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92.401412916299961</c:v>
                </c:pt>
                <c:pt idx="2">
                  <c:v>90.38447454182392</c:v>
                </c:pt>
                <c:pt idx="3">
                  <c:v>85.423899442864993</c:v>
                </c:pt>
                <c:pt idx="4">
                  <c:v>80.121012319841796</c:v>
                </c:pt>
                <c:pt idx="5">
                  <c:v>78.533255331063373</c:v>
                </c:pt>
                <c:pt idx="6">
                  <c:v>74.625339384978716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89.5</c:v>
                </c:pt>
                <c:pt idx="1">
                  <c:v>89.5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89.5</c:v>
                </c:pt>
                <c:pt idx="7">
                  <c:v>89.5</c:v>
                </c:pt>
                <c:pt idx="8">
                  <c:v>89.5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74.599999999999994</c:v>
                </c:pt>
                <c:pt idx="1">
                  <c:v>74.599999999999994</c:v>
                </c:pt>
                <c:pt idx="2">
                  <c:v>74.599999999999994</c:v>
                </c:pt>
                <c:pt idx="3">
                  <c:v>74.599999999999994</c:v>
                </c:pt>
                <c:pt idx="4">
                  <c:v>74.599999999999994</c:v>
                </c:pt>
                <c:pt idx="5">
                  <c:v>74.599999999999994</c:v>
                </c:pt>
                <c:pt idx="6">
                  <c:v>74.599999999999994</c:v>
                </c:pt>
                <c:pt idx="7">
                  <c:v>74.599999999999994</c:v>
                </c:pt>
                <c:pt idx="8">
                  <c:v>74.599999999999994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125.4</c:v>
                </c:pt>
                <c:pt idx="1">
                  <c:v>125.4</c:v>
                </c:pt>
                <c:pt idx="2">
                  <c:v>125.4</c:v>
                </c:pt>
                <c:pt idx="3">
                  <c:v>125.4</c:v>
                </c:pt>
                <c:pt idx="4">
                  <c:v>125.4</c:v>
                </c:pt>
                <c:pt idx="5">
                  <c:v>125.4</c:v>
                </c:pt>
                <c:pt idx="6">
                  <c:v>125.4</c:v>
                </c:pt>
                <c:pt idx="7">
                  <c:v>125.4</c:v>
                </c:pt>
                <c:pt idx="8">
                  <c:v>125.4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27" customHeight="1" x14ac:dyDescent="0.25">
      <c r="A1" s="98" t="s">
        <v>102</v>
      </c>
    </row>
    <row r="3" spans="1:9" ht="57" customHeight="1" x14ac:dyDescent="0.75">
      <c r="C3" s="101" t="s">
        <v>44</v>
      </c>
      <c r="D3" s="101"/>
      <c r="E3" s="101"/>
      <c r="F3" s="101"/>
      <c r="G3" s="101"/>
      <c r="H3" s="101"/>
      <c r="I3" s="101"/>
    </row>
    <row r="5" spans="1:9" ht="34.799999999999997" x14ac:dyDescent="0.55000000000000004">
      <c r="C5" s="56" t="s">
        <v>45</v>
      </c>
      <c r="D5" s="56" t="s">
        <v>52</v>
      </c>
    </row>
    <row r="8" spans="1:9" ht="25.5" customHeight="1" x14ac:dyDescent="0.35">
      <c r="C8" s="57" t="s">
        <v>46</v>
      </c>
      <c r="D8" s="58" t="s">
        <v>86</v>
      </c>
      <c r="E8" s="59"/>
      <c r="F8" s="59"/>
      <c r="G8" s="59"/>
      <c r="H8" s="59"/>
      <c r="I8" s="60"/>
    </row>
    <row r="9" spans="1:9" ht="26.25" customHeight="1" x14ac:dyDescent="0.35">
      <c r="C9" s="57" t="s">
        <v>47</v>
      </c>
      <c r="D9" s="102" t="s">
        <v>87</v>
      </c>
      <c r="E9" s="103"/>
      <c r="F9" s="103"/>
      <c r="G9" s="103"/>
      <c r="H9" s="103"/>
      <c r="I9" s="104"/>
    </row>
    <row r="10" spans="1:9" ht="20.399999999999999" x14ac:dyDescent="0.35">
      <c r="C10" s="57" t="s">
        <v>48</v>
      </c>
      <c r="D10" s="105" t="s">
        <v>88</v>
      </c>
      <c r="E10" s="106"/>
      <c r="F10" s="106"/>
      <c r="G10" s="106"/>
      <c r="H10" s="106"/>
      <c r="I10" s="107"/>
    </row>
    <row r="11" spans="1:9" x14ac:dyDescent="0.25">
      <c r="C11" s="61" t="s">
        <v>49</v>
      </c>
      <c r="D11" s="108"/>
      <c r="E11" s="109"/>
      <c r="F11" s="109"/>
      <c r="G11" s="109"/>
      <c r="H11" s="109"/>
      <c r="I11" s="110"/>
    </row>
    <row r="12" spans="1:9" ht="25.5" customHeight="1" x14ac:dyDescent="0.35">
      <c r="C12" s="57" t="s">
        <v>50</v>
      </c>
      <c r="D12" s="111" t="s">
        <v>89</v>
      </c>
      <c r="E12" s="103"/>
      <c r="F12" s="103"/>
      <c r="G12" s="103"/>
      <c r="H12" s="103"/>
      <c r="I12" s="104"/>
    </row>
    <row r="13" spans="1:9" ht="24.75" customHeight="1" x14ac:dyDescent="0.35">
      <c r="C13" s="57" t="s">
        <v>51</v>
      </c>
      <c r="D13" s="111" t="s">
        <v>90</v>
      </c>
      <c r="E13" s="103"/>
      <c r="F13" s="103"/>
      <c r="G13" s="103"/>
      <c r="H13" s="103"/>
      <c r="I13" s="10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opLeftCell="A2" workbookViewId="0">
      <selection activeCell="A2" sqref="A2"/>
    </sheetView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8" width="13.6640625" style="63" bestFit="1" customWidth="1"/>
    <col min="9" max="16384" width="11.44140625" style="63"/>
  </cols>
  <sheetData>
    <row r="1" spans="1:7" ht="30.75" customHeight="1" x14ac:dyDescent="0.25">
      <c r="A1" s="98" t="s">
        <v>102</v>
      </c>
    </row>
    <row r="2" spans="1:7" ht="21" x14ac:dyDescent="0.4">
      <c r="A2" s="62" t="s">
        <v>42</v>
      </c>
      <c r="B2" s="62"/>
      <c r="D2" s="62"/>
      <c r="E2" s="62"/>
      <c r="F2" s="62"/>
      <c r="G2" s="62"/>
    </row>
    <row r="3" spans="1:7" ht="33" customHeight="1" x14ac:dyDescent="0.4">
      <c r="A3" s="96" t="s">
        <v>98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83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8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8" ht="15" x14ac:dyDescent="0.25">
      <c r="A18" s="65"/>
      <c r="B18" s="65"/>
      <c r="C18" s="65"/>
      <c r="D18" s="65"/>
      <c r="E18" s="65"/>
      <c r="F18" s="65"/>
      <c r="G18" s="65"/>
    </row>
    <row r="19" spans="1:8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8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8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8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8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8" ht="15" x14ac:dyDescent="0.25">
      <c r="A24" s="65"/>
      <c r="B24" s="65"/>
      <c r="C24" s="65"/>
      <c r="D24" s="65"/>
      <c r="E24" s="65"/>
      <c r="F24" s="65"/>
      <c r="G24" s="65"/>
    </row>
    <row r="25" spans="1:8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8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  <c r="H26" s="68" t="s">
        <v>96</v>
      </c>
    </row>
    <row r="27" spans="1:8" ht="15" x14ac:dyDescent="0.25">
      <c r="A27" s="68" t="s">
        <v>62</v>
      </c>
      <c r="B27" s="66"/>
      <c r="C27" s="66"/>
      <c r="D27" s="66"/>
      <c r="E27" s="66"/>
      <c r="F27" s="66"/>
      <c r="G27" s="66"/>
      <c r="H27" s="66"/>
    </row>
    <row r="28" spans="1:8" ht="15" x14ac:dyDescent="0.25">
      <c r="A28" s="68" t="s">
        <v>63</v>
      </c>
      <c r="B28" s="66"/>
      <c r="C28" s="66"/>
      <c r="D28" s="66"/>
      <c r="E28" s="66"/>
      <c r="F28" s="66"/>
      <c r="G28" s="66"/>
      <c r="H28" s="66"/>
    </row>
    <row r="29" spans="1:8" ht="15" x14ac:dyDescent="0.25">
      <c r="A29" s="68" t="s">
        <v>64</v>
      </c>
      <c r="B29" s="66"/>
      <c r="C29" s="66" t="s">
        <v>91</v>
      </c>
      <c r="D29" s="66" t="s">
        <v>92</v>
      </c>
      <c r="E29" s="66" t="s">
        <v>93</v>
      </c>
      <c r="F29" s="66" t="s">
        <v>94</v>
      </c>
      <c r="G29" s="66" t="s">
        <v>95</v>
      </c>
      <c r="H29" s="66" t="s">
        <v>97</v>
      </c>
    </row>
    <row r="30" spans="1:8" ht="15" x14ac:dyDescent="0.25">
      <c r="A30" s="68" t="s">
        <v>65</v>
      </c>
      <c r="B30" s="66"/>
      <c r="C30" s="66"/>
      <c r="D30" s="66"/>
      <c r="E30" s="66"/>
      <c r="F30" s="66"/>
      <c r="G30" s="66"/>
    </row>
    <row r="31" spans="1:8" ht="15.6" x14ac:dyDescent="0.3">
      <c r="A31" s="68" t="s">
        <v>66</v>
      </c>
      <c r="B31" s="66"/>
      <c r="C31" s="66"/>
      <c r="D31" s="66"/>
      <c r="E31" s="66"/>
      <c r="F31" s="66"/>
      <c r="G31" s="66"/>
    </row>
    <row r="32" spans="1:8" ht="15.6" thickBot="1" x14ac:dyDescent="0.3">
      <c r="A32" s="73" t="s">
        <v>67</v>
      </c>
      <c r="B32" s="74"/>
      <c r="C32" s="74"/>
      <c r="D32" s="74"/>
      <c r="E32" s="74"/>
      <c r="F32" s="74"/>
      <c r="G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2" t="s">
        <v>77</v>
      </c>
      <c r="B44" s="112"/>
      <c r="C44" s="112"/>
      <c r="D44" s="112"/>
      <c r="E44" s="112"/>
      <c r="F44" s="112"/>
      <c r="G44" s="11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opLeftCell="A58" zoomScale="90" zoomScaleNormal="90" workbookViewId="0">
      <selection activeCell="A2" sqref="A2"/>
    </sheetView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33.75" customHeight="1" x14ac:dyDescent="0.25">
      <c r="A1" s="99" t="s">
        <v>102</v>
      </c>
      <c r="K1"/>
    </row>
    <row r="2" spans="1:18" ht="22.8" x14ac:dyDescent="0.4">
      <c r="A2" s="12" t="s">
        <v>12</v>
      </c>
      <c r="B2" s="13"/>
      <c r="C2" s="118" t="s">
        <v>85</v>
      </c>
      <c r="D2" s="119"/>
      <c r="E2" s="119"/>
      <c r="F2" s="119"/>
      <c r="G2" s="119"/>
      <c r="H2" s="119"/>
      <c r="I2" s="119"/>
      <c r="J2" s="119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10.5</v>
      </c>
      <c r="C4" s="16" t="s">
        <v>24</v>
      </c>
      <c r="D4" s="15"/>
      <c r="E4" s="6">
        <v>25.4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84</v>
      </c>
      <c r="B7" s="4">
        <v>0</v>
      </c>
      <c r="C7" s="2">
        <v>1</v>
      </c>
      <c r="D7" s="2">
        <v>2</v>
      </c>
      <c r="E7" s="2">
        <v>3</v>
      </c>
      <c r="F7" s="2">
        <v>4</v>
      </c>
      <c r="G7" s="2">
        <v>7</v>
      </c>
      <c r="H7" s="3">
        <v>8</v>
      </c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0" t="s">
        <v>20</v>
      </c>
      <c r="C8" s="121"/>
      <c r="D8" s="121"/>
      <c r="E8" s="121"/>
      <c r="F8" s="121"/>
      <c r="G8" s="121"/>
      <c r="H8" s="121"/>
      <c r="I8" s="122"/>
      <c r="J8" s="123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117</v>
      </c>
      <c r="C9" s="95">
        <v>110</v>
      </c>
      <c r="D9" s="95">
        <v>100</v>
      </c>
      <c r="E9" s="95">
        <v>91</v>
      </c>
      <c r="F9" s="95">
        <v>87</v>
      </c>
      <c r="G9" s="95">
        <v>87</v>
      </c>
      <c r="H9" s="95">
        <v>84</v>
      </c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58</v>
      </c>
      <c r="C10" s="95">
        <v>50</v>
      </c>
      <c r="D10" s="95">
        <v>50</v>
      </c>
      <c r="E10" s="95">
        <v>49</v>
      </c>
      <c r="F10" s="95">
        <v>52</v>
      </c>
      <c r="G10" s="95">
        <v>44</v>
      </c>
      <c r="H10" s="95">
        <v>40</v>
      </c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109</v>
      </c>
      <c r="C11" s="95">
        <v>90</v>
      </c>
      <c r="D11" s="95">
        <v>87</v>
      </c>
      <c r="E11" s="95">
        <v>104</v>
      </c>
      <c r="F11" s="95">
        <v>67</v>
      </c>
      <c r="G11" s="95">
        <v>78</v>
      </c>
      <c r="H11" s="95">
        <v>54</v>
      </c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56</v>
      </c>
      <c r="C12" s="95">
        <v>52</v>
      </c>
      <c r="D12" s="95">
        <v>51</v>
      </c>
      <c r="E12" s="95">
        <v>51</v>
      </c>
      <c r="F12" s="95">
        <v>44</v>
      </c>
      <c r="G12" s="95">
        <v>41</v>
      </c>
      <c r="H12" s="95">
        <v>42</v>
      </c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78</v>
      </c>
      <c r="C13" s="95">
        <v>101</v>
      </c>
      <c r="D13" s="95">
        <v>70</v>
      </c>
      <c r="E13" s="95">
        <v>91</v>
      </c>
      <c r="F13" s="95">
        <v>84</v>
      </c>
      <c r="G13" s="95">
        <v>79</v>
      </c>
      <c r="H13" s="95">
        <v>84</v>
      </c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74</v>
      </c>
      <c r="C14" s="95">
        <v>65</v>
      </c>
      <c r="D14" s="95">
        <v>58</v>
      </c>
      <c r="E14" s="95">
        <v>54</v>
      </c>
      <c r="F14" s="95">
        <v>35</v>
      </c>
      <c r="G14" s="95">
        <v>50</v>
      </c>
      <c r="H14" s="95">
        <v>49</v>
      </c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84</v>
      </c>
      <c r="C15" s="95">
        <v>75</v>
      </c>
      <c r="D15" s="95">
        <v>108</v>
      </c>
      <c r="E15" s="95">
        <v>74</v>
      </c>
      <c r="F15" s="95">
        <v>75</v>
      </c>
      <c r="G15" s="95">
        <v>67</v>
      </c>
      <c r="H15" s="95">
        <v>65</v>
      </c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24</v>
      </c>
      <c r="C16" s="95">
        <v>21</v>
      </c>
      <c r="D16" s="95">
        <v>21</v>
      </c>
      <c r="E16" s="95">
        <v>19</v>
      </c>
      <c r="F16" s="95">
        <v>18</v>
      </c>
      <c r="G16" s="95">
        <v>16</v>
      </c>
      <c r="H16" s="95">
        <v>16</v>
      </c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64</v>
      </c>
      <c r="C17" s="95">
        <v>65</v>
      </c>
      <c r="D17" s="95">
        <v>72</v>
      </c>
      <c r="E17" s="95">
        <v>70</v>
      </c>
      <c r="F17" s="95">
        <v>65</v>
      </c>
      <c r="G17" s="95">
        <v>64</v>
      </c>
      <c r="H17" s="95">
        <v>64</v>
      </c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144</v>
      </c>
      <c r="C18" s="95">
        <v>127</v>
      </c>
      <c r="D18" s="95">
        <v>115</v>
      </c>
      <c r="E18" s="95">
        <v>116</v>
      </c>
      <c r="F18" s="95">
        <v>110</v>
      </c>
      <c r="G18" s="95">
        <v>108</v>
      </c>
      <c r="H18" s="95">
        <v>107</v>
      </c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74</v>
      </c>
      <c r="C19" s="95">
        <v>68</v>
      </c>
      <c r="D19" s="95">
        <v>61</v>
      </c>
      <c r="E19" s="95">
        <v>68</v>
      </c>
      <c r="F19" s="95">
        <v>59</v>
      </c>
      <c r="G19" s="95">
        <v>49</v>
      </c>
      <c r="H19" s="95">
        <v>49</v>
      </c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125</v>
      </c>
      <c r="C20" s="95">
        <v>107</v>
      </c>
      <c r="D20" s="95">
        <v>111</v>
      </c>
      <c r="E20" s="95">
        <v>98</v>
      </c>
      <c r="F20" s="95">
        <v>84</v>
      </c>
      <c r="G20" s="95">
        <v>83</v>
      </c>
      <c r="H20" s="95">
        <v>88</v>
      </c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69</v>
      </c>
      <c r="C21" s="95">
        <v>61</v>
      </c>
      <c r="D21" s="95">
        <v>61</v>
      </c>
      <c r="E21" s="95">
        <v>56</v>
      </c>
      <c r="F21" s="95">
        <v>58</v>
      </c>
      <c r="G21" s="95">
        <v>54</v>
      </c>
      <c r="H21" s="95">
        <v>53</v>
      </c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210</v>
      </c>
      <c r="C22" s="95">
        <v>181</v>
      </c>
      <c r="D22" s="95">
        <v>192</v>
      </c>
      <c r="E22" s="95">
        <v>176</v>
      </c>
      <c r="F22" s="95">
        <v>175</v>
      </c>
      <c r="G22" s="95">
        <v>197</v>
      </c>
      <c r="H22" s="95">
        <v>181</v>
      </c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185</v>
      </c>
      <c r="C23" s="95">
        <v>161</v>
      </c>
      <c r="D23" s="95">
        <v>163</v>
      </c>
      <c r="E23" s="95">
        <v>164</v>
      </c>
      <c r="F23" s="95">
        <v>144</v>
      </c>
      <c r="G23" s="95">
        <v>155</v>
      </c>
      <c r="H23" s="95">
        <v>153</v>
      </c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3.8" x14ac:dyDescent="0.3">
      <c r="A24" s="25">
        <v>16</v>
      </c>
      <c r="B24" s="95">
        <v>466</v>
      </c>
      <c r="C24" s="95">
        <v>445</v>
      </c>
      <c r="D24" s="95">
        <v>437</v>
      </c>
      <c r="E24" s="95">
        <v>228</v>
      </c>
      <c r="F24" s="95">
        <v>344</v>
      </c>
      <c r="G24" s="95">
        <v>366</v>
      </c>
      <c r="H24" s="95">
        <v>281</v>
      </c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3.8" x14ac:dyDescent="0.3">
      <c r="A25" s="25">
        <v>17</v>
      </c>
      <c r="B25" s="95">
        <v>61</v>
      </c>
      <c r="C25" s="95">
        <v>58</v>
      </c>
      <c r="D25" s="95">
        <v>54</v>
      </c>
      <c r="E25" s="95">
        <v>49</v>
      </c>
      <c r="F25" s="95">
        <v>53</v>
      </c>
      <c r="G25" s="95">
        <v>52</v>
      </c>
      <c r="H25" s="95">
        <v>44</v>
      </c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3.8" x14ac:dyDescent="0.3">
      <c r="A26" s="25">
        <v>18</v>
      </c>
      <c r="B26" s="95">
        <v>117</v>
      </c>
      <c r="C26" s="95">
        <v>110</v>
      </c>
      <c r="D26" s="95">
        <v>101</v>
      </c>
      <c r="E26" s="95">
        <v>104</v>
      </c>
      <c r="F26" s="95">
        <v>103</v>
      </c>
      <c r="G26" s="95">
        <v>89</v>
      </c>
      <c r="H26" s="95">
        <v>83</v>
      </c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3" t="s">
        <v>29</v>
      </c>
      <c r="L41" s="114"/>
      <c r="M41" s="114"/>
      <c r="N41" s="114"/>
      <c r="O41" s="114"/>
      <c r="P41" s="114"/>
      <c r="Q41" s="114"/>
      <c r="R41" s="114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4" t="s">
        <v>25</v>
      </c>
      <c r="C62" s="125"/>
      <c r="D62" s="125"/>
      <c r="E62" s="125"/>
      <c r="F62" s="125"/>
      <c r="G62" s="125"/>
      <c r="H62" s="125"/>
      <c r="I62" s="125"/>
      <c r="J62" s="125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4" si="1">IF((B9&lt;&gt;0)*ISNUMBER(C9),100*(C9/B9),"")</f>
        <v>94.01709401709401</v>
      </c>
      <c r="D65" s="22">
        <f t="shared" ref="D65:D74" si="2">IF((B9&lt;&gt;0)*ISNUMBER(D9),100*(D9/B9),"")</f>
        <v>85.470085470085465</v>
      </c>
      <c r="E65" s="22">
        <f t="shared" ref="E65:E74" si="3">IF((B9&lt;&gt;0)*ISNUMBER(E9),100*(E9/B9),"")</f>
        <v>77.777777777777786</v>
      </c>
      <c r="F65" s="22">
        <f t="shared" ref="F65:F74" si="4">IF((B9&lt;&gt;0)*ISNUMBER(F9),100*(F9/B9),"")</f>
        <v>74.358974358974365</v>
      </c>
      <c r="G65" s="22">
        <f t="shared" ref="G65:G74" si="5">IF((B9&lt;&gt;0)*ISNUMBER(G9),100*(G9/B9),"")</f>
        <v>74.358974358974365</v>
      </c>
      <c r="H65" s="22">
        <f t="shared" ref="H65:H74" si="6">IF((B9&lt;&gt;0)*ISNUMBER(H9),100*(H9/B9),"")</f>
        <v>71.794871794871796</v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86.206896551724128</v>
      </c>
      <c r="D66" s="22">
        <f t="shared" si="2"/>
        <v>86.206896551724128</v>
      </c>
      <c r="E66" s="22">
        <f t="shared" si="3"/>
        <v>84.482758620689651</v>
      </c>
      <c r="F66" s="22">
        <f t="shared" si="4"/>
        <v>89.65517241379311</v>
      </c>
      <c r="G66" s="22">
        <f t="shared" si="5"/>
        <v>75.862068965517238</v>
      </c>
      <c r="H66" s="22">
        <f t="shared" si="6"/>
        <v>68.965517241379317</v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82.568807339449549</v>
      </c>
      <c r="D67" s="22">
        <f t="shared" si="2"/>
        <v>79.816513761467888</v>
      </c>
      <c r="E67" s="22">
        <f t="shared" si="3"/>
        <v>95.412844036697251</v>
      </c>
      <c r="F67" s="22">
        <f t="shared" si="4"/>
        <v>61.467889908256879</v>
      </c>
      <c r="G67" s="22">
        <f t="shared" si="5"/>
        <v>71.559633027522935</v>
      </c>
      <c r="H67" s="22">
        <f t="shared" si="6"/>
        <v>49.541284403669728</v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92.857142857142861</v>
      </c>
      <c r="D68" s="22">
        <f t="shared" si="2"/>
        <v>91.071428571428569</v>
      </c>
      <c r="E68" s="22">
        <f t="shared" si="3"/>
        <v>91.071428571428569</v>
      </c>
      <c r="F68" s="22">
        <f t="shared" si="4"/>
        <v>78.571428571428569</v>
      </c>
      <c r="G68" s="22">
        <f t="shared" si="5"/>
        <v>73.214285714285708</v>
      </c>
      <c r="H68" s="22">
        <f t="shared" si="6"/>
        <v>75</v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129.4871794871795</v>
      </c>
      <c r="D69" s="22">
        <f t="shared" si="2"/>
        <v>89.743589743589752</v>
      </c>
      <c r="E69" s="22">
        <f t="shared" si="3"/>
        <v>116.66666666666667</v>
      </c>
      <c r="F69" s="22">
        <f t="shared" si="4"/>
        <v>107.69230769230769</v>
      </c>
      <c r="G69" s="22">
        <f t="shared" si="5"/>
        <v>101.28205128205127</v>
      </c>
      <c r="H69" s="22">
        <f t="shared" si="6"/>
        <v>107.69230769230769</v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87.837837837837839</v>
      </c>
      <c r="D70" s="22">
        <f t="shared" si="2"/>
        <v>78.378378378378372</v>
      </c>
      <c r="E70" s="22">
        <f t="shared" si="3"/>
        <v>72.972972972972968</v>
      </c>
      <c r="F70" s="22">
        <f t="shared" si="4"/>
        <v>47.297297297297298</v>
      </c>
      <c r="G70" s="22">
        <f t="shared" si="5"/>
        <v>67.567567567567565</v>
      </c>
      <c r="H70" s="22">
        <f t="shared" si="6"/>
        <v>66.21621621621621</v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89.285714285714292</v>
      </c>
      <c r="D71" s="22">
        <f t="shared" si="2"/>
        <v>128.57142857142858</v>
      </c>
      <c r="E71" s="22">
        <f t="shared" si="3"/>
        <v>88.095238095238088</v>
      </c>
      <c r="F71" s="22">
        <f t="shared" si="4"/>
        <v>89.285714285714292</v>
      </c>
      <c r="G71" s="22">
        <f t="shared" si="5"/>
        <v>79.761904761904773</v>
      </c>
      <c r="H71" s="22">
        <f t="shared" si="6"/>
        <v>77.38095238095238</v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87.5</v>
      </c>
      <c r="D72" s="22">
        <f t="shared" si="2"/>
        <v>87.5</v>
      </c>
      <c r="E72" s="22">
        <f t="shared" si="3"/>
        <v>79.166666666666657</v>
      </c>
      <c r="F72" s="22">
        <f t="shared" si="4"/>
        <v>75</v>
      </c>
      <c r="G72" s="22">
        <f t="shared" si="5"/>
        <v>66.666666666666657</v>
      </c>
      <c r="H72" s="22">
        <f t="shared" si="6"/>
        <v>66.666666666666657</v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101.5625</v>
      </c>
      <c r="D73" s="22">
        <f t="shared" si="2"/>
        <v>112.5</v>
      </c>
      <c r="E73" s="22">
        <f t="shared" si="3"/>
        <v>109.375</v>
      </c>
      <c r="F73" s="22">
        <f t="shared" si="4"/>
        <v>101.5625</v>
      </c>
      <c r="G73" s="22">
        <f t="shared" si="5"/>
        <v>100</v>
      </c>
      <c r="H73" s="22">
        <f t="shared" si="6"/>
        <v>100</v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 t="shared" si="1"/>
        <v>88.194444444444443</v>
      </c>
      <c r="D74" s="22">
        <f t="shared" si="2"/>
        <v>79.861111111111114</v>
      </c>
      <c r="E74" s="22">
        <f t="shared" si="3"/>
        <v>80.555555555555557</v>
      </c>
      <c r="F74" s="22">
        <f t="shared" si="4"/>
        <v>76.388888888888886</v>
      </c>
      <c r="G74" s="22">
        <f t="shared" si="5"/>
        <v>75</v>
      </c>
      <c r="H74" s="22">
        <f t="shared" si="6"/>
        <v>74.305555555555557</v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91.891891891891902</v>
      </c>
      <c r="D75" s="22">
        <f t="shared" ref="D75:D104" si="11">IF((B19&lt;&gt;0)*ISNUMBER(D19),100*(D19/B19),"")</f>
        <v>82.432432432432435</v>
      </c>
      <c r="E75" s="22">
        <f t="shared" ref="E75:E104" si="12">IF((B19&lt;&gt;0)*ISNUMBER(E19),100*(E19/B19),"")</f>
        <v>91.891891891891902</v>
      </c>
      <c r="F75" s="22">
        <f t="shared" ref="F75:F104" si="13">IF((B19&lt;&gt;0)*ISNUMBER(F19),100*(F19/B19),"")</f>
        <v>79.729729729729726</v>
      </c>
      <c r="G75" s="22">
        <f t="shared" ref="G75:G104" si="14">IF((B19&lt;&gt;0)*ISNUMBER(G19),100*(G19/B19),"")</f>
        <v>66.21621621621621</v>
      </c>
      <c r="H75" s="22">
        <f t="shared" ref="H75:H104" si="15">IF((B19&lt;&gt;0)*ISNUMBER(H19),100*(H19/B19),"")</f>
        <v>66.21621621621621</v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85.6</v>
      </c>
      <c r="D76" s="22">
        <f t="shared" si="11"/>
        <v>88.8</v>
      </c>
      <c r="E76" s="22">
        <f t="shared" si="12"/>
        <v>78.400000000000006</v>
      </c>
      <c r="F76" s="22">
        <f t="shared" si="13"/>
        <v>67.2</v>
      </c>
      <c r="G76" s="22">
        <f t="shared" si="14"/>
        <v>66.400000000000006</v>
      </c>
      <c r="H76" s="22">
        <f t="shared" si="15"/>
        <v>70.399999999999991</v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88.405797101449281</v>
      </c>
      <c r="D77" s="22">
        <f t="shared" si="11"/>
        <v>88.405797101449281</v>
      </c>
      <c r="E77" s="22">
        <f t="shared" si="12"/>
        <v>81.159420289855078</v>
      </c>
      <c r="F77" s="22">
        <f t="shared" si="13"/>
        <v>84.05797101449275</v>
      </c>
      <c r="G77" s="22">
        <f t="shared" si="14"/>
        <v>78.260869565217391</v>
      </c>
      <c r="H77" s="22">
        <f t="shared" si="15"/>
        <v>76.811594202898547</v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86.19047619047619</v>
      </c>
      <c r="D78" s="22">
        <f t="shared" si="11"/>
        <v>91.428571428571431</v>
      </c>
      <c r="E78" s="22">
        <f t="shared" si="12"/>
        <v>83.80952380952381</v>
      </c>
      <c r="F78" s="22">
        <f t="shared" si="13"/>
        <v>83.333333333333343</v>
      </c>
      <c r="G78" s="22">
        <f t="shared" si="14"/>
        <v>93.80952380952381</v>
      </c>
      <c r="H78" s="22">
        <f t="shared" si="15"/>
        <v>86.19047619047619</v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87.027027027027032</v>
      </c>
      <c r="D79" s="22">
        <f t="shared" si="11"/>
        <v>88.108108108108112</v>
      </c>
      <c r="E79" s="22">
        <f t="shared" si="12"/>
        <v>88.64864864864866</v>
      </c>
      <c r="F79" s="22">
        <f t="shared" si="13"/>
        <v>77.837837837837839</v>
      </c>
      <c r="G79" s="22">
        <f t="shared" si="14"/>
        <v>83.78378378378379</v>
      </c>
      <c r="H79" s="22">
        <f t="shared" si="15"/>
        <v>82.702702702702709</v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95.493562231759654</v>
      </c>
      <c r="D80" s="22">
        <f t="shared" si="11"/>
        <v>93.776824034334766</v>
      </c>
      <c r="E80" s="22">
        <f t="shared" si="12"/>
        <v>48.927038626609445</v>
      </c>
      <c r="F80" s="22">
        <f t="shared" si="13"/>
        <v>73.819742489270396</v>
      </c>
      <c r="G80" s="22">
        <f t="shared" si="14"/>
        <v>78.540772532188839</v>
      </c>
      <c r="H80" s="22">
        <f t="shared" si="15"/>
        <v>60.300429184549351</v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95.081967213114751</v>
      </c>
      <c r="D81" s="22">
        <f t="shared" si="11"/>
        <v>88.52459016393442</v>
      </c>
      <c r="E81" s="22">
        <f t="shared" si="12"/>
        <v>80.327868852459019</v>
      </c>
      <c r="F81" s="22">
        <f t="shared" si="13"/>
        <v>86.885245901639337</v>
      </c>
      <c r="G81" s="22">
        <f t="shared" si="14"/>
        <v>85.245901639344254</v>
      </c>
      <c r="H81" s="22">
        <f t="shared" si="15"/>
        <v>72.131147540983605</v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94.01709401709401</v>
      </c>
      <c r="D82" s="22">
        <f t="shared" si="11"/>
        <v>86.324786324786331</v>
      </c>
      <c r="E82" s="22">
        <f t="shared" si="12"/>
        <v>88.888888888888886</v>
      </c>
      <c r="F82" s="22">
        <f t="shared" si="13"/>
        <v>88.034188034188034</v>
      </c>
      <c r="G82" s="22">
        <f t="shared" si="14"/>
        <v>76.068376068376068</v>
      </c>
      <c r="H82" s="22">
        <f t="shared" si="15"/>
        <v>70.940170940170944</v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5" t="s">
        <v>28</v>
      </c>
      <c r="L103" s="116"/>
      <c r="M103" s="116"/>
      <c r="N103" s="116"/>
      <c r="O103" s="116"/>
      <c r="P103" s="116"/>
      <c r="Q103" s="116"/>
      <c r="R103" s="116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7"/>
      <c r="L104" s="116"/>
      <c r="M104" s="116"/>
      <c r="N104" s="116"/>
      <c r="O104" s="116"/>
      <c r="P104" s="116"/>
      <c r="Q104" s="116"/>
      <c r="R104" s="116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7"/>
      <c r="L105" s="116"/>
      <c r="M105" s="116"/>
      <c r="N105" s="116"/>
      <c r="O105" s="116"/>
      <c r="P105" s="116"/>
      <c r="Q105" s="116"/>
      <c r="R105" s="116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7"/>
      <c r="L107" s="116"/>
      <c r="M107" s="116"/>
      <c r="N107" s="116"/>
      <c r="O107" s="116"/>
      <c r="P107" s="116"/>
      <c r="Q107" s="116"/>
      <c r="R107" s="116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92.401412916299961</v>
      </c>
      <c r="D115" s="22">
        <f t="shared" si="27"/>
        <v>90.38447454182392</v>
      </c>
      <c r="E115" s="22">
        <f t="shared" si="27"/>
        <v>85.423899442864993</v>
      </c>
      <c r="F115" s="22">
        <f t="shared" si="27"/>
        <v>80.121012319841796</v>
      </c>
      <c r="G115" s="22">
        <f t="shared" si="27"/>
        <v>78.533255331063373</v>
      </c>
      <c r="H115" s="22">
        <f t="shared" si="27"/>
        <v>74.625339384978716</v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18</v>
      </c>
      <c r="G116" s="22">
        <f t="shared" si="28"/>
        <v>18</v>
      </c>
      <c r="H116" s="22">
        <f t="shared" si="28"/>
        <v>18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10.343246802211743</v>
      </c>
      <c r="D117" s="22">
        <f t="shared" si="29"/>
        <v>12.058915194327389</v>
      </c>
      <c r="E117" s="22">
        <f t="shared" si="29"/>
        <v>14.262582093080388</v>
      </c>
      <c r="F117" s="22">
        <f t="shared" si="29"/>
        <v>13.809871032998952</v>
      </c>
      <c r="G117" s="22">
        <f t="shared" si="29"/>
        <v>10.753753164699079</v>
      </c>
      <c r="H117" s="22">
        <f t="shared" si="29"/>
        <v>13.429094525104658</v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2.4379266511099988</v>
      </c>
      <c r="D118" s="22">
        <f t="shared" si="30"/>
        <v>2.842313569220797</v>
      </c>
      <c r="E118" s="22">
        <f t="shared" si="30"/>
        <v>3.3617228384156554</v>
      </c>
      <c r="F118" s="22">
        <f t="shared" si="30"/>
        <v>3.2550178182484109</v>
      </c>
      <c r="G118" s="22">
        <f t="shared" si="30"/>
        <v>2.5346839286550051</v>
      </c>
      <c r="H118" s="22">
        <f t="shared" si="30"/>
        <v>3.1652679346322143</v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>
        <f t="shared" si="31"/>
        <v>1.7396067260750732</v>
      </c>
      <c r="G119" s="22">
        <f t="shared" si="31"/>
        <v>1.7396067260750732</v>
      </c>
      <c r="H119" s="22">
        <f t="shared" si="31"/>
        <v>1.7396067260750732</v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4.2410335999486319</v>
      </c>
      <c r="D120" s="22">
        <f t="shared" si="32"/>
        <v>4.9445078026309464</v>
      </c>
      <c r="E120" s="22">
        <f t="shared" si="32"/>
        <v>5.8480756609080604</v>
      </c>
      <c r="F120" s="22">
        <f t="shared" si="32"/>
        <v>5.6624508901191453</v>
      </c>
      <c r="G120" s="22">
        <f t="shared" si="32"/>
        <v>4.4093532107626379</v>
      </c>
      <c r="H120" s="22">
        <f t="shared" si="32"/>
        <v>5.5063213889159552</v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82.568807339449549</v>
      </c>
      <c r="D121" s="22">
        <f t="shared" si="33"/>
        <v>78.378378378378372</v>
      </c>
      <c r="E121" s="22">
        <f t="shared" si="33"/>
        <v>48.927038626609445</v>
      </c>
      <c r="F121" s="22">
        <f t="shared" si="33"/>
        <v>47.297297297297298</v>
      </c>
      <c r="G121" s="22">
        <f t="shared" si="33"/>
        <v>66.21621621621621</v>
      </c>
      <c r="H121" s="22">
        <f t="shared" si="33"/>
        <v>49.541284403669728</v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129.4871794871795</v>
      </c>
      <c r="D122" s="22">
        <f t="shared" si="34"/>
        <v>128.57142857142858</v>
      </c>
      <c r="E122" s="22">
        <f t="shared" si="34"/>
        <v>116.66666666666667</v>
      </c>
      <c r="F122" s="22">
        <f t="shared" si="34"/>
        <v>107.69230769230769</v>
      </c>
      <c r="G122" s="22">
        <f t="shared" si="34"/>
        <v>101.28205128205127</v>
      </c>
      <c r="H122" s="22">
        <f t="shared" si="34"/>
        <v>107.69230769230769</v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89.5</v>
      </c>
      <c r="C123" s="32">
        <f>100-B4</f>
        <v>89.5</v>
      </c>
      <c r="D123" s="32">
        <f>100-B4</f>
        <v>89.5</v>
      </c>
      <c r="E123" s="32">
        <f>100-B4</f>
        <v>89.5</v>
      </c>
      <c r="F123" s="32">
        <f>100-B4</f>
        <v>89.5</v>
      </c>
      <c r="G123" s="32">
        <f>100-B4</f>
        <v>89.5</v>
      </c>
      <c r="H123" s="32">
        <f>100-B4</f>
        <v>89.5</v>
      </c>
      <c r="I123" s="32">
        <f>100-B4</f>
        <v>89.5</v>
      </c>
      <c r="J123" s="32">
        <f>100-B4</f>
        <v>89.5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110.5</v>
      </c>
      <c r="C124" s="22">
        <f>100+B4</f>
        <v>110.5</v>
      </c>
      <c r="D124" s="22">
        <f>100+B4</f>
        <v>110.5</v>
      </c>
      <c r="E124" s="22">
        <f>100+B4</f>
        <v>110.5</v>
      </c>
      <c r="F124" s="22">
        <f>100+B4</f>
        <v>110.5</v>
      </c>
      <c r="G124" s="22">
        <f>100+B4</f>
        <v>110.5</v>
      </c>
      <c r="H124" s="22">
        <f>100+B4</f>
        <v>110.5</v>
      </c>
      <c r="I124" s="22">
        <f>100+B4</f>
        <v>110.5</v>
      </c>
      <c r="J124" s="22">
        <f>100+B4</f>
        <v>110.5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74.599999999999994</v>
      </c>
      <c r="C125" s="22">
        <f>100-E4</f>
        <v>74.599999999999994</v>
      </c>
      <c r="D125" s="22">
        <f>100-E4</f>
        <v>74.599999999999994</v>
      </c>
      <c r="E125" s="22">
        <f>100-E4</f>
        <v>74.599999999999994</v>
      </c>
      <c r="F125" s="22">
        <f>100-E4</f>
        <v>74.599999999999994</v>
      </c>
      <c r="G125" s="22">
        <f>100-E4</f>
        <v>74.599999999999994</v>
      </c>
      <c r="H125" s="22">
        <f>100-E4</f>
        <v>74.599999999999994</v>
      </c>
      <c r="I125" s="22">
        <f>100-E4</f>
        <v>74.599999999999994</v>
      </c>
      <c r="J125" s="33">
        <f>100-E4</f>
        <v>74.599999999999994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125.4</v>
      </c>
      <c r="C126" s="28">
        <f>100+E4</f>
        <v>125.4</v>
      </c>
      <c r="D126" s="28">
        <f>100+E4</f>
        <v>125.4</v>
      </c>
      <c r="E126" s="28">
        <f>100+E4</f>
        <v>125.4</v>
      </c>
      <c r="F126" s="28">
        <f>100+E4</f>
        <v>125.4</v>
      </c>
      <c r="G126" s="28">
        <f>100+E4</f>
        <v>125.4</v>
      </c>
      <c r="H126" s="28">
        <f>100+E4</f>
        <v>125.4</v>
      </c>
      <c r="I126" s="28">
        <f>100+E4</f>
        <v>125.4</v>
      </c>
      <c r="J126" s="29">
        <f>100+E4</f>
        <v>125.4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17.399999999999999" x14ac:dyDescent="0.3">
      <c r="A1" s="100" t="s">
        <v>102</v>
      </c>
    </row>
    <row r="3" spans="1:13" ht="13.8" thickBot="1" x14ac:dyDescent="0.3"/>
    <row r="4" spans="1:13" ht="34.799999999999997" x14ac:dyDescent="0.55000000000000004">
      <c r="B4" s="84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25">
      <c r="B8" s="87"/>
      <c r="C8" s="88" t="s">
        <v>100</v>
      </c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ht="14.4" x14ac:dyDescent="0.3">
      <c r="B10" s="87"/>
      <c r="C10" s="97" t="s">
        <v>101</v>
      </c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13.8" thickBot="1" x14ac:dyDescent="0.3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45" thickBot="1" x14ac:dyDescent="0.75">
      <c r="B15" s="93"/>
    </row>
    <row r="16" spans="1:13" ht="44.4" x14ac:dyDescent="0.7">
      <c r="B16" s="94" t="s">
        <v>79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5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 t="s">
        <v>99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x14ac:dyDescent="0.25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3.8" thickBot="1" x14ac:dyDescent="0.3">
      <c r="B24" s="90" t="s">
        <v>80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2025-02-17T06:56:13Z</dcterms:modified>
</cp:coreProperties>
</file>