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ldbarhetsdatabase\ResultaterTilDatabase\"/>
    </mc:Choice>
  </mc:AlternateContent>
  <xr:revisionPtr revIDLastSave="0" documentId="8_{3D038C03-D3C8-4EFA-9BF7-B54CB38F0BF9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C115" i="1" l="1"/>
  <c r="C116" i="1" s="1"/>
  <c r="F115" i="1"/>
  <c r="F116" i="1" s="1"/>
  <c r="F117" i="1" s="1"/>
  <c r="I115" i="1"/>
  <c r="I118" i="1" s="1"/>
  <c r="J115" i="1"/>
  <c r="J121" i="1" s="1"/>
  <c r="B115" i="1"/>
  <c r="B121" i="1" s="1"/>
  <c r="E115" i="1"/>
  <c r="E114" i="1" s="1"/>
  <c r="G115" i="1"/>
  <c r="G120" i="1" s="1"/>
  <c r="D115" i="1"/>
  <c r="D120" i="1" s="1"/>
  <c r="H115" i="1"/>
  <c r="H116" i="1" s="1"/>
  <c r="H117" i="1" s="1"/>
  <c r="E116" i="1"/>
  <c r="E121" i="1"/>
  <c r="F120" i="1"/>
  <c r="F118" i="1"/>
  <c r="F121" i="1"/>
  <c r="G121" i="1"/>
  <c r="G114" i="1"/>
  <c r="I121" i="1"/>
  <c r="I120" i="1"/>
  <c r="I114" i="1"/>
  <c r="H120" i="1"/>
  <c r="H118" i="1"/>
  <c r="I116" i="1" l="1"/>
  <c r="I117" i="1" s="1"/>
  <c r="D121" i="1"/>
  <c r="H114" i="1"/>
  <c r="J119" i="1"/>
  <c r="G116" i="1"/>
  <c r="G117" i="1" s="1"/>
  <c r="B118" i="1"/>
  <c r="J116" i="1"/>
  <c r="C117" i="1"/>
  <c r="H119" i="1"/>
  <c r="F114" i="1"/>
  <c r="E117" i="1"/>
  <c r="C118" i="1"/>
  <c r="C119" i="1" s="1"/>
  <c r="C121" i="1"/>
  <c r="B116" i="1"/>
  <c r="B117" i="1" s="1"/>
  <c r="H121" i="1"/>
  <c r="E120" i="1"/>
  <c r="C120" i="1"/>
  <c r="C114" i="1"/>
  <c r="B120" i="1"/>
  <c r="B114" i="1"/>
  <c r="J117" i="1"/>
  <c r="D116" i="1"/>
  <c r="D117" i="1" s="1"/>
  <c r="D118" i="1"/>
  <c r="D114" i="1"/>
  <c r="J120" i="1"/>
  <c r="J114" i="1"/>
  <c r="J118" i="1"/>
  <c r="G118" i="1"/>
  <c r="G119" i="1" s="1"/>
  <c r="E118" i="1"/>
  <c r="I119" i="1"/>
  <c r="F119" i="1"/>
  <c r="E119" i="1" l="1"/>
  <c r="B119" i="1"/>
  <c r="D119" i="1"/>
</calcChain>
</file>

<file path=xl/sharedStrings.xml><?xml version="1.0" encoding="utf-8"?>
<sst xmlns="http://schemas.openxmlformats.org/spreadsheetml/2006/main" count="134" uniqueCount="110">
  <si>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</si>
  <si>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</si>
  <si>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</si>
  <si>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</si>
  <si>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</si>
  <si>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</si>
  <si>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</si>
  <si>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</si>
  <si>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</si>
  <si>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</si>
  <si>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</si>
  <si>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</si>
  <si>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</si>
  <si>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</si>
  <si>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</si>
  <si>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</si>
  <si>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</si>
  <si>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</si>
  <si>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</si>
  <si>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</si>
  <si>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</si>
  <si>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</si>
  <si>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</si>
  <si>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</si>
  <si>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</si>
  <si>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</si>
  <si>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</si>
  <si>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</si>
  <si>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</si>
  <si>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</si>
  <si>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</si>
  <si>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</si>
  <si>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</si>
  <si>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</si>
  <si>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</si>
  <si>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</si>
  <si>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</si>
  <si>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</si>
  <si>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</si>
  <si>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</si>
  <si>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</si>
  <si>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</si>
  <si>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</si>
  <si>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</si>
  <si>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</si>
  <si>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</si>
  <si>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</si>
  <si>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</si>
  <si>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</si>
  <si>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</si>
  <si>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</si>
  <si>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</si>
  <si>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</si>
  <si>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</si>
  <si>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</si>
  <si>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</si>
  <si>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</si>
  <si>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</si>
  <si>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</si>
  <si>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</si>
  <si>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</si>
  <si>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</si>
  <si>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</si>
  <si>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</si>
  <si>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</si>
  <si>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</si>
  <si>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</si>
  <si>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</si>
  <si>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</si>
  <si>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</si>
  <si>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</si>
  <si>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</si>
  <si>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</si>
  <si>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</si>
  <si>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</si>
  <si>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</si>
  <si>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</si>
  <si>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</si>
  <si>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</si>
  <si>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</si>
  <si>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</si>
  <si>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Avdeling for medisinsk biokjemi, St. Olavs hospital</t>
  </si>
  <si>
    <t>Kristine B. Solem, kristine.solem@stolav.no</t>
  </si>
  <si>
    <t>Serum</t>
  </si>
  <si>
    <t>2017 (Bacheloroppgave ved NTNU, Institutt for bioingeniørfag)</t>
  </si>
  <si>
    <t>Siemens Advia Centaur XPT</t>
  </si>
  <si>
    <t>x</t>
  </si>
  <si>
    <t>Vacuette serum gelrør</t>
  </si>
  <si>
    <t>&lt; 2 timer</t>
  </si>
  <si>
    <t>inntil 7 døgn</t>
  </si>
  <si>
    <t>romtemperatur</t>
  </si>
  <si>
    <t>3000 G</t>
  </si>
  <si>
    <t>18 *C</t>
  </si>
  <si>
    <t>5 minutter</t>
  </si>
  <si>
    <t>Frosset ved -80 grader etter oppbevaring i romtemperatur</t>
  </si>
  <si>
    <t>Ikke relevant</t>
  </si>
  <si>
    <t>Sentrifugerte serumrør oppbevares 1 - 7 døgn i romtemperatur. Serum overføres til Nuncrør før de fryses ved -80 grader.</t>
  </si>
  <si>
    <t>Kristine B. Solem, valideringsansvarlig</t>
  </si>
  <si>
    <t>Martin Løkås Westgård som faglig veileder.</t>
  </si>
  <si>
    <t>Fritt T4</t>
  </si>
  <si>
    <t>FT4 i serum</t>
  </si>
  <si>
    <t>Siemens FT4, kjemiluminiescens</t>
  </si>
  <si>
    <t>Siemens FT4, REF 06490106</t>
  </si>
  <si>
    <t>S-FT4 i romtemperatur, Advia Centaur XPT (pmol/L)</t>
  </si>
  <si>
    <t xml:space="preserve">Bacheloroppgave ved NTNU, mai 2017. Analyse av FT4 på Advia Centaur ble utført av bioingeniørstudentene Marit Sørum og Andrea Sørvig med bioingeniør </t>
  </si>
  <si>
    <t>FT4 i serum (pmol/L) er holdbar inntil 7 døgn ved oppbevaring i romtemperatur.</t>
  </si>
  <si>
    <t xml:space="preserve">Nullprøven ble da straks nedfrosset ved minus 80 grader C, mens de andre porsjonene ble oppbevart i romtemperatur i sine angitte tidsrom før de også ble nedfrosset. Alle porsjoner fra samme person ble analysert i samme "batch". Det ble benyttet prøver fra 30 blodgivere. Tillatt bias og tillatt totalfeil er basert på data om biologisk variasjon. Referanse: EFLM Biological Variation Database, https://biologicalvariation.eu/meta_calculations (12.06.19) </t>
  </si>
  <si>
    <t>Dato og signatur: 12.06.19, Kristine B. Solem, kvalitetskoordinator o</t>
  </si>
  <si>
    <t>Arne Åsberg, fagansvarlig lege</t>
  </si>
  <si>
    <t>Oppbevart i romtemperatur i laboratoriet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</si>
</sst>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name val="Arial"/>
    </font>
    <font>
      <sz val="18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8"/>
      <name val="Microsoft Sans Serif"/>
      <family val="2"/>
    </font>
    <font>
      <sz val="8"/>
      <color indexed="64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41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3" fillId="4" borderId="0" xfId="0" applyFont="1" applyFill="1"/>
    <xf numFmtId="0" fontId="14" fillId="5" borderId="24" xfId="0" applyFont="1" applyFill="1" applyBorder="1"/>
    <xf numFmtId="0" fontId="0" fillId="5" borderId="25" xfId="0" applyFill="1" applyBorder="1" applyAlignment="1"/>
    <xf numFmtId="0" fontId="0" fillId="5" borderId="26" xfId="0" applyFill="1" applyBorder="1" applyAlignment="1"/>
    <xf numFmtId="0" fontId="0" fillId="5" borderId="27" xfId="0" applyFill="1" applyBorder="1" applyAlignment="1"/>
    <xf numFmtId="0" fontId="15" fillId="5" borderId="24" xfId="0" applyFont="1" applyFill="1" applyBorder="1"/>
    <xf numFmtId="0" fontId="16" fillId="4" borderId="0" xfId="0" applyFont="1" applyFill="1"/>
    <xf numFmtId="0" fontId="17" fillId="4" borderId="0" xfId="0" applyFont="1" applyFill="1"/>
    <xf numFmtId="0" fontId="16" fillId="5" borderId="0" xfId="0" applyFont="1" applyFill="1"/>
    <xf numFmtId="0" fontId="18" fillId="4" borderId="0" xfId="0" applyFont="1" applyFill="1"/>
    <xf numFmtId="0" fontId="19" fillId="4" borderId="0" xfId="0" applyFont="1" applyFill="1"/>
    <xf numFmtId="0" fontId="19" fillId="5" borderId="24" xfId="0" applyFont="1" applyFill="1" applyBorder="1"/>
    <xf numFmtId="0" fontId="19" fillId="4" borderId="0" xfId="0" applyFont="1" applyFill="1" applyBorder="1"/>
    <xf numFmtId="0" fontId="19" fillId="5" borderId="24" xfId="0" applyFont="1" applyFill="1" applyBorder="1" applyAlignment="1">
      <alignment horizontal="center"/>
    </xf>
    <xf numFmtId="0" fontId="19" fillId="6" borderId="24" xfId="0" applyFont="1" applyFill="1" applyBorder="1"/>
    <xf numFmtId="0" fontId="19" fillId="6" borderId="25" xfId="0" applyFont="1" applyFill="1" applyBorder="1" applyAlignment="1"/>
    <xf numFmtId="0" fontId="19" fillId="6" borderId="27" xfId="0" applyFont="1" applyFill="1" applyBorder="1" applyAlignment="1"/>
    <xf numFmtId="0" fontId="19" fillId="6" borderId="25" xfId="0" applyFont="1" applyFill="1" applyBorder="1"/>
    <xf numFmtId="0" fontId="19" fillId="6" borderId="26" xfId="0" applyFont="1" applyFill="1" applyBorder="1"/>
    <xf numFmtId="0" fontId="19" fillId="6" borderId="27" xfId="0" applyFont="1" applyFill="1" applyBorder="1"/>
    <xf numFmtId="0" fontId="20" fillId="6" borderId="24" xfId="0" applyFont="1" applyFill="1" applyBorder="1"/>
    <xf numFmtId="0" fontId="19" fillId="6" borderId="29" xfId="0" applyFont="1" applyFill="1" applyBorder="1"/>
    <xf numFmtId="0" fontId="19" fillId="5" borderId="29" xfId="0" applyFont="1" applyFill="1" applyBorder="1"/>
    <xf numFmtId="0" fontId="19" fillId="6" borderId="30" xfId="0" applyFont="1" applyFill="1" applyBorder="1"/>
    <xf numFmtId="0" fontId="19" fillId="6" borderId="31" xfId="0" applyFont="1" applyFill="1" applyBorder="1"/>
    <xf numFmtId="0" fontId="19" fillId="6" borderId="32" xfId="0" applyFont="1" applyFill="1" applyBorder="1"/>
    <xf numFmtId="0" fontId="19" fillId="6" borderId="23" xfId="0" applyFont="1" applyFill="1" applyBorder="1"/>
    <xf numFmtId="0" fontId="19" fillId="5" borderId="33" xfId="0" applyFont="1" applyFill="1" applyBorder="1"/>
    <xf numFmtId="0" fontId="19" fillId="6" borderId="34" xfId="0" applyFont="1" applyFill="1" applyBorder="1"/>
    <xf numFmtId="0" fontId="19" fillId="5" borderId="35" xfId="0" applyFont="1" applyFill="1" applyBorder="1"/>
    <xf numFmtId="0" fontId="19" fillId="5" borderId="36" xfId="0" applyFont="1" applyFill="1" applyBorder="1"/>
    <xf numFmtId="0" fontId="19" fillId="6" borderId="37" xfId="0" applyFont="1" applyFill="1" applyBorder="1"/>
    <xf numFmtId="0" fontId="13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1" fillId="4" borderId="0" xfId="0" applyFont="1" applyFill="1"/>
    <xf numFmtId="0" fontId="21" fillId="5" borderId="44" xfId="0" applyFont="1" applyFill="1" applyBorder="1"/>
    <xf numFmtId="2" fontId="23" fillId="0" borderId="24" xfId="2" applyNumberFormat="1" applyFont="1" applyFill="1" applyBorder="1" applyAlignment="1" applyProtection="1">
      <alignment horizontal="center" vertical="top"/>
      <protection locked="0"/>
    </xf>
    <xf numFmtId="2" fontId="24" fillId="0" borderId="24" xfId="2" applyNumberFormat="1" applyFont="1" applyFill="1" applyBorder="1" applyAlignment="1" applyProtection="1">
      <alignment horizontal="center" vertical="top"/>
      <protection locked="0"/>
    </xf>
    <xf numFmtId="2" fontId="23" fillId="0" borderId="24" xfId="2" applyNumberFormat="1" applyFont="1" applyBorder="1" applyAlignment="1" applyProtection="1">
      <alignment horizontal="center" vertical="top"/>
      <protection locked="0"/>
    </xf>
    <xf numFmtId="2" fontId="24" fillId="0" borderId="24" xfId="2" applyNumberFormat="1" applyFont="1" applyBorder="1" applyAlignment="1" applyProtection="1">
      <alignment horizontal="center" vertical="top"/>
      <protection locked="0"/>
    </xf>
    <xf numFmtId="0" fontId="22" fillId="4" borderId="0" xfId="0" applyFont="1" applyFill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9" fillId="5" borderId="25" xfId="0" applyFont="1" applyFill="1" applyBorder="1" applyAlignment="1">
      <alignment horizontal="left" wrapText="1"/>
    </xf>
    <xf numFmtId="0" fontId="19" fillId="5" borderId="26" xfId="0" applyFont="1" applyFill="1" applyBorder="1" applyAlignment="1">
      <alignment horizontal="left" wrapText="1"/>
    </xf>
    <xf numFmtId="0" fontId="19" fillId="5" borderId="27" xfId="0" applyFont="1" applyFill="1" applyBorder="1" applyAlignment="1">
      <alignment horizontal="left" wrapText="1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  <xf numFmtId="0" fontId="0" fillId="5" borderId="47" xfId="0" applyFill="1" applyBorder="1" applyAlignment="1">
      <alignment horizontal="left" wrapText="1"/>
    </xf>
    <xf numFmtId="0" fontId="0" fillId="5" borderId="0" xfId="0" applyFill="1" applyBorder="1" applyAlignment="1">
      <alignment horizontal="left" wrapText="1"/>
    </xf>
    <xf numFmtId="0" fontId="0" fillId="5" borderId="48" xfId="0" applyFill="1" applyBorder="1" applyAlignment="1">
      <alignment horizontal="left" wrapText="1"/>
    </xf>
  </cellXfs>
  <cellStyles count="3">
    <cellStyle name="Hyperkobling" xfId="1" builtinId="8"/>
    <cellStyle name="Normal" xfId="0" builtinId="0"/>
    <cellStyle name="Normal 2 2" xfId="2" xr:uid="{00000000-0005-0000-0000-000002000000}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Data!$B$8:$J$8</c:f>
              <c:numCache>
                <c:formatCode>0.00</c:formatCode>
                <c:ptCount val="9"/>
                <c:pt idx="0">
                  <c:v>14.28</c:v>
                </c:pt>
                <c:pt idx="1">
                  <c:v>14.79</c:v>
                </c:pt>
                <c:pt idx="2">
                  <c:v>14.25</c:v>
                </c:pt>
                <c:pt idx="3">
                  <c:v>14.81</c:v>
                </c:pt>
                <c:pt idx="4">
                  <c:v>13.96</c:v>
                </c:pt>
                <c:pt idx="5">
                  <c:v>14.28</c:v>
                </c:pt>
                <c:pt idx="6">
                  <c:v>14.76</c:v>
                </c:pt>
                <c:pt idx="7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39-42AE-BB66-24E8BF13D2E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Data!$B$9:$J$9</c:f>
              <c:numCache>
                <c:formatCode>0.00</c:formatCode>
                <c:ptCount val="9"/>
                <c:pt idx="0">
                  <c:v>13.82</c:v>
                </c:pt>
                <c:pt idx="1">
                  <c:v>14.42</c:v>
                </c:pt>
                <c:pt idx="2">
                  <c:v>13.72</c:v>
                </c:pt>
                <c:pt idx="3">
                  <c:v>14.4</c:v>
                </c:pt>
                <c:pt idx="4">
                  <c:v>13.93</c:v>
                </c:pt>
                <c:pt idx="5">
                  <c:v>13.58</c:v>
                </c:pt>
                <c:pt idx="6">
                  <c:v>13.7</c:v>
                </c:pt>
                <c:pt idx="7">
                  <c:v>13.93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39-42AE-BB66-24E8BF13D2E9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Data!$B$10:$J$10</c:f>
              <c:numCache>
                <c:formatCode>0.00</c:formatCode>
                <c:ptCount val="9"/>
                <c:pt idx="0">
                  <c:v>12.82</c:v>
                </c:pt>
                <c:pt idx="1">
                  <c:v>14.28</c:v>
                </c:pt>
                <c:pt idx="2">
                  <c:v>14.55</c:v>
                </c:pt>
                <c:pt idx="3">
                  <c:v>13.84</c:v>
                </c:pt>
                <c:pt idx="4">
                  <c:v>13.73</c:v>
                </c:pt>
                <c:pt idx="5">
                  <c:v>14.54</c:v>
                </c:pt>
                <c:pt idx="6">
                  <c:v>16.350000000000001</c:v>
                </c:pt>
                <c:pt idx="7">
                  <c:v>14.81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39-42AE-BB66-24E8BF13D2E9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Data!$B$11:$J$11</c:f>
              <c:numCache>
                <c:formatCode>0.00</c:formatCode>
                <c:ptCount val="9"/>
                <c:pt idx="0">
                  <c:v>15.37</c:v>
                </c:pt>
                <c:pt idx="1">
                  <c:v>14.48</c:v>
                </c:pt>
                <c:pt idx="2">
                  <c:v>14.52</c:v>
                </c:pt>
                <c:pt idx="3">
                  <c:v>15.15</c:v>
                </c:pt>
                <c:pt idx="4">
                  <c:v>16.420000000000002</c:v>
                </c:pt>
                <c:pt idx="5">
                  <c:v>15.19</c:v>
                </c:pt>
                <c:pt idx="6">
                  <c:v>13.99</c:v>
                </c:pt>
                <c:pt idx="7">
                  <c:v>15.25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39-42AE-BB66-24E8BF13D2E9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Data!$B$12:$J$12</c:f>
              <c:numCache>
                <c:formatCode>0.00</c:formatCode>
                <c:ptCount val="9"/>
                <c:pt idx="0">
                  <c:v>14.56</c:v>
                </c:pt>
                <c:pt idx="1">
                  <c:v>13.41</c:v>
                </c:pt>
                <c:pt idx="2">
                  <c:v>13.1</c:v>
                </c:pt>
                <c:pt idx="3">
                  <c:v>13.07</c:v>
                </c:pt>
                <c:pt idx="4">
                  <c:v>12.96</c:v>
                </c:pt>
                <c:pt idx="5">
                  <c:v>13.47</c:v>
                </c:pt>
                <c:pt idx="6">
                  <c:v>14.45</c:v>
                </c:pt>
                <c:pt idx="7">
                  <c:v>13.89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39-42AE-BB66-24E8BF13D2E9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Data!$B$13:$J$13</c:f>
              <c:numCache>
                <c:formatCode>0.00</c:formatCode>
                <c:ptCount val="9"/>
                <c:pt idx="0">
                  <c:v>16.39</c:v>
                </c:pt>
                <c:pt idx="1">
                  <c:v>16.16</c:v>
                </c:pt>
                <c:pt idx="2">
                  <c:v>16.98</c:v>
                </c:pt>
                <c:pt idx="3">
                  <c:v>16.559999999999999</c:v>
                </c:pt>
                <c:pt idx="4">
                  <c:v>16.66</c:v>
                </c:pt>
                <c:pt idx="5">
                  <c:v>16.22</c:v>
                </c:pt>
                <c:pt idx="6">
                  <c:v>16.920000000000002</c:v>
                </c:pt>
                <c:pt idx="7">
                  <c:v>16.75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39-42AE-BB66-24E8BF13D2E9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Data!$B$14:$J$14</c:f>
              <c:numCache>
                <c:formatCode>0.00</c:formatCode>
                <c:ptCount val="9"/>
                <c:pt idx="0">
                  <c:v>14.79</c:v>
                </c:pt>
                <c:pt idx="1">
                  <c:v>13.42</c:v>
                </c:pt>
                <c:pt idx="2">
                  <c:v>13.85</c:v>
                </c:pt>
                <c:pt idx="3">
                  <c:v>13.94</c:v>
                </c:pt>
                <c:pt idx="4">
                  <c:v>13.95</c:v>
                </c:pt>
                <c:pt idx="5">
                  <c:v>14.4</c:v>
                </c:pt>
                <c:pt idx="6">
                  <c:v>13.93</c:v>
                </c:pt>
                <c:pt idx="7">
                  <c:v>14.62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39-42AE-BB66-24E8BF13D2E9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Data!$B$15:$J$15</c:f>
              <c:numCache>
                <c:formatCode>0.00</c:formatCode>
                <c:ptCount val="9"/>
                <c:pt idx="0">
                  <c:v>15.62</c:v>
                </c:pt>
                <c:pt idx="1">
                  <c:v>16.02</c:v>
                </c:pt>
                <c:pt idx="2">
                  <c:v>15.97</c:v>
                </c:pt>
                <c:pt idx="3">
                  <c:v>15.91</c:v>
                </c:pt>
                <c:pt idx="4">
                  <c:v>15.77</c:v>
                </c:pt>
                <c:pt idx="5">
                  <c:v>15.51</c:v>
                </c:pt>
                <c:pt idx="6">
                  <c:v>16.5</c:v>
                </c:pt>
                <c:pt idx="7">
                  <c:v>16.28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39-42AE-BB66-24E8BF13D2E9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Data!$B$16:$J$16</c:f>
              <c:numCache>
                <c:formatCode>0.00</c:formatCode>
                <c:ptCount val="9"/>
                <c:pt idx="0">
                  <c:v>14.02</c:v>
                </c:pt>
                <c:pt idx="1">
                  <c:v>13.72</c:v>
                </c:pt>
                <c:pt idx="2">
                  <c:v>14.9</c:v>
                </c:pt>
                <c:pt idx="3">
                  <c:v>13.59</c:v>
                </c:pt>
                <c:pt idx="4">
                  <c:v>13.77</c:v>
                </c:pt>
                <c:pt idx="5">
                  <c:v>14.06</c:v>
                </c:pt>
                <c:pt idx="6">
                  <c:v>14.15</c:v>
                </c:pt>
                <c:pt idx="7">
                  <c:v>14.41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39-42AE-BB66-24E8BF13D2E9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Data!$B$17:$J$17</c:f>
              <c:numCache>
                <c:formatCode>0.00</c:formatCode>
                <c:ptCount val="9"/>
                <c:pt idx="0">
                  <c:v>12.41</c:v>
                </c:pt>
                <c:pt idx="1">
                  <c:v>11.81</c:v>
                </c:pt>
                <c:pt idx="2">
                  <c:v>12.14</c:v>
                </c:pt>
                <c:pt idx="3">
                  <c:v>11.73</c:v>
                </c:pt>
                <c:pt idx="4">
                  <c:v>12.24</c:v>
                </c:pt>
                <c:pt idx="5">
                  <c:v>12.06</c:v>
                </c:pt>
                <c:pt idx="6">
                  <c:v>12.09</c:v>
                </c:pt>
                <c:pt idx="7">
                  <c:v>11.89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B39-42AE-BB66-24E8BF13D2E9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Data!$B$18:$J$18</c:f>
              <c:numCache>
                <c:formatCode>0.00</c:formatCode>
                <c:ptCount val="9"/>
                <c:pt idx="0">
                  <c:v>12.73</c:v>
                </c:pt>
                <c:pt idx="1">
                  <c:v>12.08</c:v>
                </c:pt>
                <c:pt idx="2">
                  <c:v>12.49</c:v>
                </c:pt>
                <c:pt idx="3">
                  <c:v>12.38</c:v>
                </c:pt>
                <c:pt idx="4">
                  <c:v>12.4</c:v>
                </c:pt>
                <c:pt idx="5">
                  <c:v>12.57</c:v>
                </c:pt>
                <c:pt idx="6">
                  <c:v>12.11</c:v>
                </c:pt>
                <c:pt idx="7">
                  <c:v>12.68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B39-42AE-BB66-24E8BF13D2E9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Data!$B$19:$J$19</c:f>
              <c:numCache>
                <c:formatCode>0.00</c:formatCode>
                <c:ptCount val="9"/>
                <c:pt idx="0">
                  <c:v>12.89</c:v>
                </c:pt>
                <c:pt idx="1">
                  <c:v>12.49</c:v>
                </c:pt>
                <c:pt idx="2">
                  <c:v>12.91</c:v>
                </c:pt>
                <c:pt idx="3">
                  <c:v>12.31</c:v>
                </c:pt>
                <c:pt idx="4">
                  <c:v>12.1</c:v>
                </c:pt>
                <c:pt idx="5">
                  <c:v>12.19</c:v>
                </c:pt>
                <c:pt idx="6">
                  <c:v>11.97</c:v>
                </c:pt>
                <c:pt idx="7">
                  <c:v>12.75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B39-42AE-BB66-24E8BF13D2E9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  <c:pt idx="0">
                  <c:v>19.920000000000002</c:v>
                </c:pt>
                <c:pt idx="1">
                  <c:v>18.329999999999998</c:v>
                </c:pt>
                <c:pt idx="2">
                  <c:v>18.73</c:v>
                </c:pt>
                <c:pt idx="3">
                  <c:v>18.47</c:v>
                </c:pt>
                <c:pt idx="4">
                  <c:v>18.579999999999998</c:v>
                </c:pt>
                <c:pt idx="5">
                  <c:v>19.34</c:v>
                </c:pt>
                <c:pt idx="6">
                  <c:v>19.12</c:v>
                </c:pt>
                <c:pt idx="7">
                  <c:v>18.920000000000002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B39-42AE-BB66-24E8BF13D2E9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  <c:pt idx="0">
                  <c:v>15.65</c:v>
                </c:pt>
                <c:pt idx="1">
                  <c:v>15.39</c:v>
                </c:pt>
                <c:pt idx="2">
                  <c:v>16.489999999999998</c:v>
                </c:pt>
                <c:pt idx="3">
                  <c:v>15.21</c:v>
                </c:pt>
                <c:pt idx="4">
                  <c:v>15.97</c:v>
                </c:pt>
                <c:pt idx="5">
                  <c:v>15.52</c:v>
                </c:pt>
                <c:pt idx="6">
                  <c:v>16.11</c:v>
                </c:pt>
                <c:pt idx="7">
                  <c:v>15.41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B39-42AE-BB66-24E8BF13D2E9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  <c:pt idx="0">
                  <c:v>15.1</c:v>
                </c:pt>
                <c:pt idx="1">
                  <c:v>14.72</c:v>
                </c:pt>
                <c:pt idx="2">
                  <c:v>14.19</c:v>
                </c:pt>
                <c:pt idx="3">
                  <c:v>14.39</c:v>
                </c:pt>
                <c:pt idx="4">
                  <c:v>13.91</c:v>
                </c:pt>
                <c:pt idx="5">
                  <c:v>14.86</c:v>
                </c:pt>
                <c:pt idx="6">
                  <c:v>14.65</c:v>
                </c:pt>
                <c:pt idx="7">
                  <c:v>14.48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B39-42AE-BB66-24E8BF13D2E9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Data!$B$23:$J$23</c:f>
              <c:numCache>
                <c:formatCode>0.00</c:formatCode>
                <c:ptCount val="9"/>
                <c:pt idx="0">
                  <c:v>16.899999999999999</c:v>
                </c:pt>
                <c:pt idx="1">
                  <c:v>16.829999999999998</c:v>
                </c:pt>
                <c:pt idx="2">
                  <c:v>15.85</c:v>
                </c:pt>
                <c:pt idx="3">
                  <c:v>15.84</c:v>
                </c:pt>
                <c:pt idx="4">
                  <c:v>17.11</c:v>
                </c:pt>
                <c:pt idx="5">
                  <c:v>16.21</c:v>
                </c:pt>
                <c:pt idx="6">
                  <c:v>17.309999999999999</c:v>
                </c:pt>
                <c:pt idx="7">
                  <c:v>16.78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B39-42AE-BB66-24E8BF13D2E9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Data!$B$24:$J$24</c:f>
              <c:numCache>
                <c:formatCode>0.00</c:formatCode>
                <c:ptCount val="9"/>
                <c:pt idx="0">
                  <c:v>17.27</c:v>
                </c:pt>
                <c:pt idx="1">
                  <c:v>16.77</c:v>
                </c:pt>
                <c:pt idx="2">
                  <c:v>17.239999999999998</c:v>
                </c:pt>
                <c:pt idx="3">
                  <c:v>17.21</c:v>
                </c:pt>
                <c:pt idx="4">
                  <c:v>17.48</c:v>
                </c:pt>
                <c:pt idx="5">
                  <c:v>16.93</c:v>
                </c:pt>
                <c:pt idx="6">
                  <c:v>16.8</c:v>
                </c:pt>
                <c:pt idx="7">
                  <c:v>17.399999999999999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B39-42AE-BB66-24E8BF13D2E9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Data!$B$25:$J$25</c:f>
              <c:numCache>
                <c:formatCode>0.00</c:formatCode>
                <c:ptCount val="9"/>
                <c:pt idx="0">
                  <c:v>13.85</c:v>
                </c:pt>
                <c:pt idx="1">
                  <c:v>13.08</c:v>
                </c:pt>
                <c:pt idx="2">
                  <c:v>13.71</c:v>
                </c:pt>
                <c:pt idx="3">
                  <c:v>13.78</c:v>
                </c:pt>
                <c:pt idx="4">
                  <c:v>13.46</c:v>
                </c:pt>
                <c:pt idx="5">
                  <c:v>14.26</c:v>
                </c:pt>
                <c:pt idx="6">
                  <c:v>13.22</c:v>
                </c:pt>
                <c:pt idx="7">
                  <c:v>13.69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B39-42AE-BB66-24E8BF13D2E9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Data!$B$26:$J$26</c:f>
              <c:numCache>
                <c:formatCode>0.00</c:formatCode>
                <c:ptCount val="9"/>
                <c:pt idx="0">
                  <c:v>15.31</c:v>
                </c:pt>
                <c:pt idx="1">
                  <c:v>15.05</c:v>
                </c:pt>
                <c:pt idx="2">
                  <c:v>15.11</c:v>
                </c:pt>
                <c:pt idx="3">
                  <c:v>15.54</c:v>
                </c:pt>
                <c:pt idx="4">
                  <c:v>15.38</c:v>
                </c:pt>
                <c:pt idx="5">
                  <c:v>14.85</c:v>
                </c:pt>
                <c:pt idx="6">
                  <c:v>15.59</c:v>
                </c:pt>
                <c:pt idx="7">
                  <c:v>15.36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B39-42AE-BB66-24E8BF13D2E9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Data!$B$27:$J$27</c:f>
              <c:numCache>
                <c:formatCode>0.00</c:formatCode>
                <c:ptCount val="9"/>
                <c:pt idx="0">
                  <c:v>17.07</c:v>
                </c:pt>
                <c:pt idx="1">
                  <c:v>17.13</c:v>
                </c:pt>
                <c:pt idx="2">
                  <c:v>16.850000000000001</c:v>
                </c:pt>
                <c:pt idx="3">
                  <c:v>16.43</c:v>
                </c:pt>
                <c:pt idx="4">
                  <c:v>17.05</c:v>
                </c:pt>
                <c:pt idx="5">
                  <c:v>17.13</c:v>
                </c:pt>
                <c:pt idx="6">
                  <c:v>16</c:v>
                </c:pt>
                <c:pt idx="7">
                  <c:v>16.75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B39-42AE-BB66-24E8BF13D2E9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Data!$B$28:$J$28</c:f>
              <c:numCache>
                <c:formatCode>0.00</c:formatCode>
                <c:ptCount val="9"/>
                <c:pt idx="0">
                  <c:v>12.69</c:v>
                </c:pt>
                <c:pt idx="1">
                  <c:v>12.81</c:v>
                </c:pt>
                <c:pt idx="2">
                  <c:v>13.52</c:v>
                </c:pt>
                <c:pt idx="3">
                  <c:v>12.92</c:v>
                </c:pt>
                <c:pt idx="4">
                  <c:v>13.08</c:v>
                </c:pt>
                <c:pt idx="5">
                  <c:v>13.19</c:v>
                </c:pt>
                <c:pt idx="6">
                  <c:v>12.81</c:v>
                </c:pt>
                <c:pt idx="7">
                  <c:v>12.9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B39-42AE-BB66-24E8BF13D2E9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Data!$B$29:$J$29</c:f>
              <c:numCache>
                <c:formatCode>0.00</c:formatCode>
                <c:ptCount val="9"/>
                <c:pt idx="0">
                  <c:v>15.28</c:v>
                </c:pt>
                <c:pt idx="1">
                  <c:v>15.45</c:v>
                </c:pt>
                <c:pt idx="2">
                  <c:v>15.23</c:v>
                </c:pt>
                <c:pt idx="3">
                  <c:v>15.02</c:v>
                </c:pt>
                <c:pt idx="4">
                  <c:v>14.99</c:v>
                </c:pt>
                <c:pt idx="5">
                  <c:v>14.84</c:v>
                </c:pt>
                <c:pt idx="6">
                  <c:v>15.78</c:v>
                </c:pt>
                <c:pt idx="7">
                  <c:v>15.7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B39-42AE-BB66-24E8BF13D2E9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Data!$B$30:$J$30</c:f>
              <c:numCache>
                <c:formatCode>0.00</c:formatCode>
                <c:ptCount val="9"/>
                <c:pt idx="0">
                  <c:v>16.329999999999998</c:v>
                </c:pt>
                <c:pt idx="1">
                  <c:v>17.399999999999999</c:v>
                </c:pt>
                <c:pt idx="2">
                  <c:v>16.34</c:v>
                </c:pt>
                <c:pt idx="3">
                  <c:v>16.440000000000001</c:v>
                </c:pt>
                <c:pt idx="4">
                  <c:v>17.239999999999998</c:v>
                </c:pt>
                <c:pt idx="5">
                  <c:v>15.83</c:v>
                </c:pt>
                <c:pt idx="6">
                  <c:v>15.96</c:v>
                </c:pt>
                <c:pt idx="7">
                  <c:v>16.39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B39-42AE-BB66-24E8BF13D2E9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Data!$B$31:$J$31</c:f>
              <c:numCache>
                <c:formatCode>0.00</c:formatCode>
                <c:ptCount val="9"/>
                <c:pt idx="0">
                  <c:v>13.51</c:v>
                </c:pt>
                <c:pt idx="1">
                  <c:v>12.49</c:v>
                </c:pt>
                <c:pt idx="2">
                  <c:v>12.62</c:v>
                </c:pt>
                <c:pt idx="3">
                  <c:v>13.17</c:v>
                </c:pt>
                <c:pt idx="4">
                  <c:v>13</c:v>
                </c:pt>
                <c:pt idx="5">
                  <c:v>13.32</c:v>
                </c:pt>
                <c:pt idx="6">
                  <c:v>13.2</c:v>
                </c:pt>
                <c:pt idx="7">
                  <c:v>14.15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B39-42AE-BB66-24E8BF13D2E9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Data!$B$32:$J$32</c:f>
              <c:numCache>
                <c:formatCode>0.00</c:formatCode>
                <c:ptCount val="9"/>
                <c:pt idx="0">
                  <c:v>14.67</c:v>
                </c:pt>
                <c:pt idx="1">
                  <c:v>14.62</c:v>
                </c:pt>
                <c:pt idx="2">
                  <c:v>14.26</c:v>
                </c:pt>
                <c:pt idx="3">
                  <c:v>14.51</c:v>
                </c:pt>
                <c:pt idx="4">
                  <c:v>14.39</c:v>
                </c:pt>
                <c:pt idx="5">
                  <c:v>14.87</c:v>
                </c:pt>
                <c:pt idx="6">
                  <c:v>14.88</c:v>
                </c:pt>
                <c:pt idx="7">
                  <c:v>15.37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B39-42AE-BB66-24E8BF13D2E9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Data!$B$33:$J$33</c:f>
              <c:numCache>
                <c:formatCode>0.00</c:formatCode>
                <c:ptCount val="9"/>
                <c:pt idx="0">
                  <c:v>14.52</c:v>
                </c:pt>
                <c:pt idx="1">
                  <c:v>13.65</c:v>
                </c:pt>
                <c:pt idx="2">
                  <c:v>14.82</c:v>
                </c:pt>
                <c:pt idx="3">
                  <c:v>14.23</c:v>
                </c:pt>
                <c:pt idx="4">
                  <c:v>14.5</c:v>
                </c:pt>
                <c:pt idx="5">
                  <c:v>13.82</c:v>
                </c:pt>
                <c:pt idx="6">
                  <c:v>13.96</c:v>
                </c:pt>
                <c:pt idx="7">
                  <c:v>15.8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B39-42AE-BB66-24E8BF13D2E9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Data!$B$34:$J$34</c:f>
              <c:numCache>
                <c:formatCode>0.00</c:formatCode>
                <c:ptCount val="9"/>
                <c:pt idx="0">
                  <c:v>14.03</c:v>
                </c:pt>
                <c:pt idx="1">
                  <c:v>14.22</c:v>
                </c:pt>
                <c:pt idx="2">
                  <c:v>15.16</c:v>
                </c:pt>
                <c:pt idx="3">
                  <c:v>13.16</c:v>
                </c:pt>
                <c:pt idx="4">
                  <c:v>14.09</c:v>
                </c:pt>
                <c:pt idx="5">
                  <c:v>14.23</c:v>
                </c:pt>
                <c:pt idx="6">
                  <c:v>14.52</c:v>
                </c:pt>
                <c:pt idx="7">
                  <c:v>15.06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B39-42AE-BB66-24E8BF13D2E9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Data!$B$35:$J$35</c:f>
              <c:numCache>
                <c:formatCode>0.00</c:formatCode>
                <c:ptCount val="9"/>
                <c:pt idx="0">
                  <c:v>15.16</c:v>
                </c:pt>
                <c:pt idx="1">
                  <c:v>15.48</c:v>
                </c:pt>
                <c:pt idx="2">
                  <c:v>14.86</c:v>
                </c:pt>
                <c:pt idx="3">
                  <c:v>15.49</c:v>
                </c:pt>
                <c:pt idx="4">
                  <c:v>15.11</c:v>
                </c:pt>
                <c:pt idx="5">
                  <c:v>16.07</c:v>
                </c:pt>
                <c:pt idx="6">
                  <c:v>15.77</c:v>
                </c:pt>
                <c:pt idx="7">
                  <c:v>15.69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B39-42AE-BB66-24E8BF13D2E9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Data!$B$36:$J$36</c:f>
              <c:numCache>
                <c:formatCode>0.00</c:formatCode>
                <c:ptCount val="9"/>
                <c:pt idx="0">
                  <c:v>14.95</c:v>
                </c:pt>
                <c:pt idx="1">
                  <c:v>16.05</c:v>
                </c:pt>
                <c:pt idx="2">
                  <c:v>15.62</c:v>
                </c:pt>
                <c:pt idx="3">
                  <c:v>15.42</c:v>
                </c:pt>
                <c:pt idx="4">
                  <c:v>16.489999999999998</c:v>
                </c:pt>
                <c:pt idx="5">
                  <c:v>15.4</c:v>
                </c:pt>
                <c:pt idx="6">
                  <c:v>15.35</c:v>
                </c:pt>
                <c:pt idx="7">
                  <c:v>14.89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B39-42AE-BB66-24E8BF13D2E9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Data!$B$37:$J$37</c:f>
              <c:numCache>
                <c:formatCode>0.00</c:formatCode>
                <c:ptCount val="9"/>
                <c:pt idx="0">
                  <c:v>12.03</c:v>
                </c:pt>
                <c:pt idx="1">
                  <c:v>11.69</c:v>
                </c:pt>
                <c:pt idx="2">
                  <c:v>11.4</c:v>
                </c:pt>
                <c:pt idx="3">
                  <c:v>11.62</c:v>
                </c:pt>
                <c:pt idx="4">
                  <c:v>11.44</c:v>
                </c:pt>
                <c:pt idx="5">
                  <c:v>10.93</c:v>
                </c:pt>
                <c:pt idx="6">
                  <c:v>11.18</c:v>
                </c:pt>
                <c:pt idx="7">
                  <c:v>11.17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B39-42AE-BB66-24E8BF13D2E9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B39-42AE-BB66-24E8BF13D2E9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B39-42AE-BB66-24E8BF13D2E9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B39-42AE-BB66-24E8BF13D2E9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B39-42AE-BB66-24E8BF13D2E9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B39-42AE-BB66-24E8BF13D2E9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B39-42AE-BB66-24E8BF13D2E9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B39-42AE-BB66-24E8BF13D2E9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B39-42AE-BB66-24E8BF13D2E9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B39-42AE-BB66-24E8BF13D2E9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B39-42AE-BB66-24E8BF13D2E9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B39-42AE-BB66-24E8BF13D2E9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B39-42AE-BB66-24E8BF13D2E9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B39-42AE-BB66-24E8BF13D2E9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B39-42AE-BB66-24E8BF13D2E9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B39-42AE-BB66-24E8BF13D2E9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B39-42AE-BB66-24E8BF13D2E9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B39-42AE-BB66-24E8BF13D2E9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B39-42AE-BB66-24E8BF13D2E9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B39-42AE-BB66-24E8BF13D2E9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B39-42AE-BB66-24E8BF13D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7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20"/>
          <c:min val="5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50"/>
        <c:minorUnit val="10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5849737532809"/>
          <c:y val="3.7037037037037035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103.57142857142858</c:v>
                </c:pt>
                <c:pt idx="2">
                  <c:v>99.789915966386559</c:v>
                </c:pt>
                <c:pt idx="3">
                  <c:v>103.71148459383754</c:v>
                </c:pt>
                <c:pt idx="4">
                  <c:v>97.759103641456591</c:v>
                </c:pt>
                <c:pt idx="5">
                  <c:v>100</c:v>
                </c:pt>
                <c:pt idx="6">
                  <c:v>103.36134453781514</c:v>
                </c:pt>
                <c:pt idx="7">
                  <c:v>98.039215686274517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02-4A4F-B2E4-80F976CF6406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104.34153400868307</c:v>
                </c:pt>
                <c:pt idx="2">
                  <c:v>99.276410998552819</c:v>
                </c:pt>
                <c:pt idx="3">
                  <c:v>104.19681620839363</c:v>
                </c:pt>
                <c:pt idx="4">
                  <c:v>100.7959479015919</c:v>
                </c:pt>
                <c:pt idx="5">
                  <c:v>98.263386396526769</c:v>
                </c:pt>
                <c:pt idx="6">
                  <c:v>99.131693198263378</c:v>
                </c:pt>
                <c:pt idx="7">
                  <c:v>100.7959479015919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02-4A4F-B2E4-80F976CF6406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111.38845553822152</c:v>
                </c:pt>
                <c:pt idx="2">
                  <c:v>113.49453978159127</c:v>
                </c:pt>
                <c:pt idx="3">
                  <c:v>107.95631825273011</c:v>
                </c:pt>
                <c:pt idx="4">
                  <c:v>107.09828393135726</c:v>
                </c:pt>
                <c:pt idx="5">
                  <c:v>113.41653666146645</c:v>
                </c:pt>
                <c:pt idx="6">
                  <c:v>127.53510140405618</c:v>
                </c:pt>
                <c:pt idx="7">
                  <c:v>115.5226209048362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02-4A4F-B2E4-80F976CF6406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94.209499024072869</c:v>
                </c:pt>
                <c:pt idx="2">
                  <c:v>94.469746258946003</c:v>
                </c:pt>
                <c:pt idx="3">
                  <c:v>98.568640208197806</c:v>
                </c:pt>
                <c:pt idx="4">
                  <c:v>106.83148991541967</c:v>
                </c:pt>
                <c:pt idx="5">
                  <c:v>98.828887443070926</c:v>
                </c:pt>
                <c:pt idx="6">
                  <c:v>91.021470396877035</c:v>
                </c:pt>
                <c:pt idx="7">
                  <c:v>99.219258295380612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02-4A4F-B2E4-80F976CF6406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92.10164835164835</c:v>
                </c:pt>
                <c:pt idx="2">
                  <c:v>89.97252747252746</c:v>
                </c:pt>
                <c:pt idx="3">
                  <c:v>89.766483516483518</c:v>
                </c:pt>
                <c:pt idx="4">
                  <c:v>89.010989010989022</c:v>
                </c:pt>
                <c:pt idx="5">
                  <c:v>92.513736263736263</c:v>
                </c:pt>
                <c:pt idx="6">
                  <c:v>99.244505494505489</c:v>
                </c:pt>
                <c:pt idx="7">
                  <c:v>95.39835164835165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02-4A4F-B2E4-80F976CF6406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98.596705308114693</c:v>
                </c:pt>
                <c:pt idx="2">
                  <c:v>103.59975594874923</c:v>
                </c:pt>
                <c:pt idx="3">
                  <c:v>101.03721781574129</c:v>
                </c:pt>
                <c:pt idx="4">
                  <c:v>101.64734594264795</c:v>
                </c:pt>
                <c:pt idx="5">
                  <c:v>98.962782184258685</c:v>
                </c:pt>
                <c:pt idx="6">
                  <c:v>103.23367907260526</c:v>
                </c:pt>
                <c:pt idx="7">
                  <c:v>102.19646125686394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02-4A4F-B2E4-80F976CF6406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90.736984448952001</c:v>
                </c:pt>
                <c:pt idx="2">
                  <c:v>93.644354293441523</c:v>
                </c:pt>
                <c:pt idx="3">
                  <c:v>94.252873563218401</c:v>
                </c:pt>
                <c:pt idx="4">
                  <c:v>94.320486815415833</c:v>
                </c:pt>
                <c:pt idx="5">
                  <c:v>97.363083164300207</c:v>
                </c:pt>
                <c:pt idx="6">
                  <c:v>94.185260311020969</c:v>
                </c:pt>
                <c:pt idx="7">
                  <c:v>98.850574712643677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02-4A4F-B2E4-80F976CF6406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102.56081946222793</c:v>
                </c:pt>
                <c:pt idx="2">
                  <c:v>102.24071702944943</c:v>
                </c:pt>
                <c:pt idx="3">
                  <c:v>101.85659411011525</c:v>
                </c:pt>
                <c:pt idx="4">
                  <c:v>100.96030729833547</c:v>
                </c:pt>
                <c:pt idx="5">
                  <c:v>99.295774647887328</c:v>
                </c:pt>
                <c:pt idx="6">
                  <c:v>105.63380281690142</c:v>
                </c:pt>
                <c:pt idx="7">
                  <c:v>104.22535211267608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02-4A4F-B2E4-80F976CF6406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97.860199714693309</c:v>
                </c:pt>
                <c:pt idx="2">
                  <c:v>106.27674750356636</c:v>
                </c:pt>
                <c:pt idx="3">
                  <c:v>96.932952924393717</c:v>
                </c:pt>
                <c:pt idx="4">
                  <c:v>98.216833095577755</c:v>
                </c:pt>
                <c:pt idx="5">
                  <c:v>100.28530670470757</c:v>
                </c:pt>
                <c:pt idx="6">
                  <c:v>100.92724679029959</c:v>
                </c:pt>
                <c:pt idx="7">
                  <c:v>102.78174037089872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F02-4A4F-B2E4-80F976CF6406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95.165189363416602</c:v>
                </c:pt>
                <c:pt idx="2">
                  <c:v>97.824335213537466</c:v>
                </c:pt>
                <c:pt idx="3">
                  <c:v>94.520547945205479</c:v>
                </c:pt>
                <c:pt idx="4">
                  <c:v>98.63013698630138</c:v>
                </c:pt>
                <c:pt idx="5">
                  <c:v>97.179693795326344</c:v>
                </c:pt>
                <c:pt idx="6">
                  <c:v>97.421434327155524</c:v>
                </c:pt>
                <c:pt idx="7">
                  <c:v>95.809830781627724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F02-4A4F-B2E4-80F976CF6406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94.893951296150831</c:v>
                </c:pt>
                <c:pt idx="2">
                  <c:v>98.114689709347985</c:v>
                </c:pt>
                <c:pt idx="3">
                  <c:v>97.250589159465832</c:v>
                </c:pt>
                <c:pt idx="4">
                  <c:v>97.407698350353499</c:v>
                </c:pt>
                <c:pt idx="5">
                  <c:v>98.743126472898666</c:v>
                </c:pt>
                <c:pt idx="6">
                  <c:v>95.129615082482317</c:v>
                </c:pt>
                <c:pt idx="7">
                  <c:v>99.607227022780833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F02-4A4F-B2E4-80F976CF6406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96.896819239720713</c:v>
                </c:pt>
                <c:pt idx="2">
                  <c:v>100.15515903801395</c:v>
                </c:pt>
                <c:pt idx="3">
                  <c:v>95.500387897595033</c:v>
                </c:pt>
                <c:pt idx="4">
                  <c:v>93.871217998448401</c:v>
                </c:pt>
                <c:pt idx="5">
                  <c:v>94.569433669511241</c:v>
                </c:pt>
                <c:pt idx="6">
                  <c:v>92.862684251357635</c:v>
                </c:pt>
                <c:pt idx="7">
                  <c:v>98.913886733902245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F02-4A4F-B2E4-80F976CF6406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92.018072289156606</c:v>
                </c:pt>
                <c:pt idx="2">
                  <c:v>94.02610441767068</c:v>
                </c:pt>
                <c:pt idx="3">
                  <c:v>92.720883534136533</c:v>
                </c:pt>
                <c:pt idx="4">
                  <c:v>93.273092369477894</c:v>
                </c:pt>
                <c:pt idx="5">
                  <c:v>97.088353413654602</c:v>
                </c:pt>
                <c:pt idx="6">
                  <c:v>95.98393574297188</c:v>
                </c:pt>
                <c:pt idx="7">
                  <c:v>94.979919678714865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F02-4A4F-B2E4-80F976CF6406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98.338658146964846</c:v>
                </c:pt>
                <c:pt idx="2">
                  <c:v>105.36741214057508</c:v>
                </c:pt>
                <c:pt idx="3">
                  <c:v>97.188498402555908</c:v>
                </c:pt>
                <c:pt idx="4">
                  <c:v>102.04472843450478</c:v>
                </c:pt>
                <c:pt idx="5">
                  <c:v>99.16932907348243</c:v>
                </c:pt>
                <c:pt idx="6">
                  <c:v>102.93929712460064</c:v>
                </c:pt>
                <c:pt idx="7">
                  <c:v>98.466453674121396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F02-4A4F-B2E4-80F976CF6406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97.483443708609272</c:v>
                </c:pt>
                <c:pt idx="2">
                  <c:v>93.973509933774835</c:v>
                </c:pt>
                <c:pt idx="3">
                  <c:v>95.298013245033118</c:v>
                </c:pt>
                <c:pt idx="4">
                  <c:v>92.119205298013256</c:v>
                </c:pt>
                <c:pt idx="5">
                  <c:v>98.410596026490055</c:v>
                </c:pt>
                <c:pt idx="6">
                  <c:v>97.019867549668888</c:v>
                </c:pt>
                <c:pt idx="7">
                  <c:v>95.894039735099341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F02-4A4F-B2E4-80F976CF6406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99.585798816568044</c:v>
                </c:pt>
                <c:pt idx="2">
                  <c:v>93.786982248520715</c:v>
                </c:pt>
                <c:pt idx="3">
                  <c:v>93.727810650887577</c:v>
                </c:pt>
                <c:pt idx="4">
                  <c:v>101.24260355029587</c:v>
                </c:pt>
                <c:pt idx="5">
                  <c:v>95.91715976331362</c:v>
                </c:pt>
                <c:pt idx="6">
                  <c:v>102.42603550295858</c:v>
                </c:pt>
                <c:pt idx="7">
                  <c:v>99.289940828402379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F02-4A4F-B2E4-80F976CF6406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97.104806022003473</c:v>
                </c:pt>
                <c:pt idx="2">
                  <c:v>99.826288361320209</c:v>
                </c:pt>
                <c:pt idx="3">
                  <c:v>99.652576722640433</c:v>
                </c:pt>
                <c:pt idx="4">
                  <c:v>101.21598147075855</c:v>
                </c:pt>
                <c:pt idx="5">
                  <c:v>98.031268094962371</c:v>
                </c:pt>
                <c:pt idx="6">
                  <c:v>97.278517660683278</c:v>
                </c:pt>
                <c:pt idx="7">
                  <c:v>100.75275043427909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F02-4A4F-B2E4-80F976CF6406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94.440433212996382</c:v>
                </c:pt>
                <c:pt idx="2">
                  <c:v>98.989169675090267</c:v>
                </c:pt>
                <c:pt idx="3">
                  <c:v>99.494584837545119</c:v>
                </c:pt>
                <c:pt idx="4">
                  <c:v>97.184115523465707</c:v>
                </c:pt>
                <c:pt idx="5">
                  <c:v>102.96028880866426</c:v>
                </c:pt>
                <c:pt idx="6">
                  <c:v>95.451263537906144</c:v>
                </c:pt>
                <c:pt idx="7">
                  <c:v>98.844765342960287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F02-4A4F-B2E4-80F976CF6406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98.301763553233172</c:v>
                </c:pt>
                <c:pt idx="2">
                  <c:v>98.693664271717836</c:v>
                </c:pt>
                <c:pt idx="3">
                  <c:v>101.5022860875245</c:v>
                </c:pt>
                <c:pt idx="4">
                  <c:v>100.45721750489875</c:v>
                </c:pt>
                <c:pt idx="5">
                  <c:v>96.995427824951008</c:v>
                </c:pt>
                <c:pt idx="6">
                  <c:v>101.82887001959504</c:v>
                </c:pt>
                <c:pt idx="7">
                  <c:v>100.32658393207055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F02-4A4F-B2E4-80F976CF6406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100.35149384885764</c:v>
                </c:pt>
                <c:pt idx="2">
                  <c:v>98.711189220855317</c:v>
                </c:pt>
                <c:pt idx="3">
                  <c:v>96.250732278851785</c:v>
                </c:pt>
                <c:pt idx="4">
                  <c:v>99.882835383714124</c:v>
                </c:pt>
                <c:pt idx="5">
                  <c:v>100.35149384885764</c:v>
                </c:pt>
                <c:pt idx="6">
                  <c:v>93.731693028705337</c:v>
                </c:pt>
                <c:pt idx="7">
                  <c:v>98.125366139425893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F02-4A4F-B2E4-80F976CF6406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100</c:v>
                </c:pt>
                <c:pt idx="1">
                  <c:v>100.94562647754137</c:v>
                </c:pt>
                <c:pt idx="2">
                  <c:v>106.54058313632781</c:v>
                </c:pt>
                <c:pt idx="3">
                  <c:v>101.81245074862098</c:v>
                </c:pt>
                <c:pt idx="4">
                  <c:v>103.07328605200948</c:v>
                </c:pt>
                <c:pt idx="5">
                  <c:v>103.94011032308906</c:v>
                </c:pt>
                <c:pt idx="6">
                  <c:v>100.94562647754137</c:v>
                </c:pt>
                <c:pt idx="7">
                  <c:v>101.65484633569741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0F02-4A4F-B2E4-80F976CF6406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100</c:v>
                </c:pt>
                <c:pt idx="1">
                  <c:v>101.11256544502618</c:v>
                </c:pt>
                <c:pt idx="2">
                  <c:v>99.672774869109958</c:v>
                </c:pt>
                <c:pt idx="3">
                  <c:v>98.298429319371721</c:v>
                </c:pt>
                <c:pt idx="4">
                  <c:v>98.102094240837701</c:v>
                </c:pt>
                <c:pt idx="5">
                  <c:v>97.120418848167546</c:v>
                </c:pt>
                <c:pt idx="6">
                  <c:v>103.27225130890052</c:v>
                </c:pt>
                <c:pt idx="7">
                  <c:v>102.74869109947645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F02-4A4F-B2E4-80F976CF6406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100</c:v>
                </c:pt>
                <c:pt idx="1">
                  <c:v>106.5523576240049</c:v>
                </c:pt>
                <c:pt idx="2">
                  <c:v>100.06123698714025</c:v>
                </c:pt>
                <c:pt idx="3">
                  <c:v>100.67360685854258</c:v>
                </c:pt>
                <c:pt idx="4">
                  <c:v>105.57256582976117</c:v>
                </c:pt>
                <c:pt idx="5">
                  <c:v>96.938150642988376</c:v>
                </c:pt>
                <c:pt idx="6">
                  <c:v>97.734231475811413</c:v>
                </c:pt>
                <c:pt idx="7">
                  <c:v>100.3674219228414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0F02-4A4F-B2E4-80F976CF6406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100</c:v>
                </c:pt>
                <c:pt idx="1">
                  <c:v>92.450037009622505</c:v>
                </c:pt>
                <c:pt idx="2">
                  <c:v>93.412287194670611</c:v>
                </c:pt>
                <c:pt idx="3">
                  <c:v>97.483345669874168</c:v>
                </c:pt>
                <c:pt idx="4">
                  <c:v>96.22501850481126</c:v>
                </c:pt>
                <c:pt idx="5">
                  <c:v>98.593634344929683</c:v>
                </c:pt>
                <c:pt idx="6">
                  <c:v>97.705403404885274</c:v>
                </c:pt>
                <c:pt idx="7">
                  <c:v>104.73723168023687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0F02-4A4F-B2E4-80F976CF6406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100</c:v>
                </c:pt>
                <c:pt idx="1">
                  <c:v>99.659168370824801</c:v>
                </c:pt>
                <c:pt idx="2">
                  <c:v>97.205180640763473</c:v>
                </c:pt>
                <c:pt idx="3">
                  <c:v>98.909338786639395</c:v>
                </c:pt>
                <c:pt idx="4">
                  <c:v>98.091342876618953</c:v>
                </c:pt>
                <c:pt idx="5">
                  <c:v>101.36332651670075</c:v>
                </c:pt>
                <c:pt idx="6">
                  <c:v>101.43149284253579</c:v>
                </c:pt>
                <c:pt idx="7">
                  <c:v>104.77164280845261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0F02-4A4F-B2E4-80F976CF6406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100</c:v>
                </c:pt>
                <c:pt idx="1">
                  <c:v>94.008264462809919</c:v>
                </c:pt>
                <c:pt idx="2">
                  <c:v>102.06611570247934</c:v>
                </c:pt>
                <c:pt idx="3">
                  <c:v>98.002754820936644</c:v>
                </c:pt>
                <c:pt idx="4">
                  <c:v>99.862258953168052</c:v>
                </c:pt>
                <c:pt idx="5">
                  <c:v>95.179063360881543</c:v>
                </c:pt>
                <c:pt idx="6">
                  <c:v>96.143250688705237</c:v>
                </c:pt>
                <c:pt idx="7">
                  <c:v>108.81542699724518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0F02-4A4F-B2E4-80F976CF6406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100</c:v>
                </c:pt>
                <c:pt idx="1">
                  <c:v>101.35424091233074</c:v>
                </c:pt>
                <c:pt idx="2">
                  <c:v>108.05416963649324</c:v>
                </c:pt>
                <c:pt idx="3">
                  <c:v>93.799002138275128</c:v>
                </c:pt>
                <c:pt idx="4">
                  <c:v>100.42765502494655</c:v>
                </c:pt>
                <c:pt idx="5">
                  <c:v>101.42551674982181</c:v>
                </c:pt>
                <c:pt idx="6">
                  <c:v>103.49251603706344</c:v>
                </c:pt>
                <c:pt idx="7">
                  <c:v>107.34141126158234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0F02-4A4F-B2E4-80F976CF6406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100</c:v>
                </c:pt>
                <c:pt idx="1">
                  <c:v>102.11081794195252</c:v>
                </c:pt>
                <c:pt idx="2">
                  <c:v>98.021108179419528</c:v>
                </c:pt>
                <c:pt idx="3">
                  <c:v>102.17678100263852</c:v>
                </c:pt>
                <c:pt idx="4">
                  <c:v>99.670184696569919</c:v>
                </c:pt>
                <c:pt idx="5">
                  <c:v>106.00263852242745</c:v>
                </c:pt>
                <c:pt idx="6">
                  <c:v>104.02374670184696</c:v>
                </c:pt>
                <c:pt idx="7">
                  <c:v>103.49604221635884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F02-4A4F-B2E4-80F976CF6406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100</c:v>
                </c:pt>
                <c:pt idx="1">
                  <c:v>107.35785953177259</c:v>
                </c:pt>
                <c:pt idx="2">
                  <c:v>104.48160535117057</c:v>
                </c:pt>
                <c:pt idx="3">
                  <c:v>103.1438127090301</c:v>
                </c:pt>
                <c:pt idx="4">
                  <c:v>110.30100334448161</c:v>
                </c:pt>
                <c:pt idx="5">
                  <c:v>103.01003344481605</c:v>
                </c:pt>
                <c:pt idx="6">
                  <c:v>102.67558528428094</c:v>
                </c:pt>
                <c:pt idx="7">
                  <c:v>99.598662207357876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0F02-4A4F-B2E4-80F976CF6406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100</c:v>
                </c:pt>
                <c:pt idx="1">
                  <c:v>97.173732335827097</c:v>
                </c:pt>
                <c:pt idx="2">
                  <c:v>94.763092269326691</c:v>
                </c:pt>
                <c:pt idx="3">
                  <c:v>96.591853699085618</c:v>
                </c:pt>
                <c:pt idx="4">
                  <c:v>95.095594347464669</c:v>
                </c:pt>
                <c:pt idx="5">
                  <c:v>90.856192851205321</c:v>
                </c:pt>
                <c:pt idx="6">
                  <c:v>92.93433083956775</c:v>
                </c:pt>
                <c:pt idx="7">
                  <c:v>92.851205320033259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0F02-4A4F-B2E4-80F976CF6406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0F02-4A4F-B2E4-80F976CF6406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0F02-4A4F-B2E4-80F976CF6406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0F02-4A4F-B2E4-80F976CF6406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0F02-4A4F-B2E4-80F976CF6406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0F02-4A4F-B2E4-80F976CF6406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0F02-4A4F-B2E4-80F976CF6406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0F02-4A4F-B2E4-80F976CF6406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0F02-4A4F-B2E4-80F976CF6406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0F02-4A4F-B2E4-80F976CF6406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0F02-4A4F-B2E4-80F976CF6406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0F02-4A4F-B2E4-80F976CF6406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0F02-4A4F-B2E4-80F976CF6406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0F02-4A4F-B2E4-80F976CF6406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0F02-4A4F-B2E4-80F976CF6406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0F02-4A4F-B2E4-80F976CF6406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0F02-4A4F-B2E4-80F976CF6406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0F02-4A4F-B2E4-80F976CF6406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0F02-4A4F-B2E4-80F976CF6406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0F02-4A4F-B2E4-80F976CF6406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0F02-4A4F-B2E4-80F976CF6406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1.5137616214820406</c:v>
                  </c:pt>
                  <c:pt idx="2">
                    <c:v>1.6009045230829617</c:v>
                  </c:pt>
                  <c:pt idx="3">
                    <c:v>1.224994127670552</c:v>
                  </c:pt>
                  <c:pt idx="4">
                    <c:v>1.4239988546037632</c:v>
                  </c:pt>
                  <c:pt idx="5">
                    <c:v>1.2939082393256296</c:v>
                  </c:pt>
                  <c:pt idx="6">
                    <c:v>2.0316969057256835</c:v>
                  </c:pt>
                  <c:pt idx="7">
                    <c:v>1.4100301366028718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1.5137616214820406</c:v>
                  </c:pt>
                  <c:pt idx="2">
                    <c:v>1.6009045230829617</c:v>
                  </c:pt>
                  <c:pt idx="3">
                    <c:v>1.224994127670552</c:v>
                  </c:pt>
                  <c:pt idx="4">
                    <c:v>1.4239988546037632</c:v>
                  </c:pt>
                  <c:pt idx="5">
                    <c:v>1.2939082393256296</c:v>
                  </c:pt>
                  <c:pt idx="6">
                    <c:v>2.0316969057256835</c:v>
                  </c:pt>
                  <c:pt idx="7">
                    <c:v>1.4100301366028718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98.755745801247755</c:v>
                </c:pt>
                <c:pt idx="2">
                  <c:v>99.550379115017861</c:v>
                </c:pt>
                <c:pt idx="3">
                  <c:v>98.409255590252258</c:v>
                </c:pt>
                <c:pt idx="4">
                  <c:v>99.346354143123079</c:v>
                </c:pt>
                <c:pt idx="5">
                  <c:v>99.092491662103143</c:v>
                </c:pt>
                <c:pt idx="6">
                  <c:v>99.89019176371896</c:v>
                </c:pt>
                <c:pt idx="7">
                  <c:v>100.8140956347395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0F02-4A4F-B2E4-80F976CF6406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96.4</c:v>
                </c:pt>
                <c:pt idx="1">
                  <c:v>96.4</c:v>
                </c:pt>
                <c:pt idx="2">
                  <c:v>96.4</c:v>
                </c:pt>
                <c:pt idx="3">
                  <c:v>96.4</c:v>
                </c:pt>
                <c:pt idx="4">
                  <c:v>96.4</c:v>
                </c:pt>
                <c:pt idx="5">
                  <c:v>96.4</c:v>
                </c:pt>
                <c:pt idx="6">
                  <c:v>96.4</c:v>
                </c:pt>
                <c:pt idx="7">
                  <c:v>96.4</c:v>
                </c:pt>
                <c:pt idx="8">
                  <c:v>96.4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0F02-4A4F-B2E4-80F976CF6406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103.6</c:v>
                </c:pt>
                <c:pt idx="1">
                  <c:v>103.6</c:v>
                </c:pt>
                <c:pt idx="2">
                  <c:v>103.6</c:v>
                </c:pt>
                <c:pt idx="3">
                  <c:v>103.6</c:v>
                </c:pt>
                <c:pt idx="4">
                  <c:v>103.6</c:v>
                </c:pt>
                <c:pt idx="5">
                  <c:v>103.6</c:v>
                </c:pt>
                <c:pt idx="6">
                  <c:v>103.6</c:v>
                </c:pt>
                <c:pt idx="7">
                  <c:v>103.6</c:v>
                </c:pt>
                <c:pt idx="8">
                  <c:v>103.6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0F02-4A4F-B2E4-80F976CF6406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0F02-4A4F-B2E4-80F976CF6406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0F02-4A4F-B2E4-80F976CF6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8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D12" sqref="D12:I12"/>
    </sheetView>
  </sheetViews>
  <sheetFormatPr baseColWidth="10" defaultRowHeight="12.75" x14ac:dyDescent="0.2"/>
  <cols>
    <col min="1" max="2" width="11.42578125" style="63"/>
    <col min="3" max="3" width="31.42578125" style="63" bestFit="1" customWidth="1"/>
    <col min="4" max="16384" width="11.42578125" style="63"/>
  </cols>
  <sheetData>
    <row r="3" spans="3:9" ht="57" customHeight="1" x14ac:dyDescent="0.6">
      <c r="C3" s="111" t="s">
        <v>45</v>
      </c>
      <c r="D3" s="111"/>
      <c r="E3" s="111"/>
      <c r="F3" s="111"/>
      <c r="G3" s="111"/>
      <c r="H3" s="111"/>
      <c r="I3" s="111"/>
    </row>
    <row r="5" spans="3:9" ht="34.5" x14ac:dyDescent="0.45">
      <c r="C5" s="64" t="s">
        <v>46</v>
      </c>
      <c r="D5" s="64" t="s">
        <v>53</v>
      </c>
    </row>
    <row r="8" spans="3:9" ht="25.5" customHeight="1" x14ac:dyDescent="0.3">
      <c r="C8" s="65" t="s">
        <v>47</v>
      </c>
      <c r="D8" s="66" t="s">
        <v>81</v>
      </c>
      <c r="E8" s="67"/>
      <c r="F8" s="67"/>
      <c r="G8" s="67"/>
      <c r="H8" s="67"/>
      <c r="I8" s="68"/>
    </row>
    <row r="9" spans="3:9" ht="26.25" customHeight="1" x14ac:dyDescent="0.3">
      <c r="C9" s="65" t="s">
        <v>48</v>
      </c>
      <c r="D9" s="112" t="s">
        <v>84</v>
      </c>
      <c r="E9" s="113"/>
      <c r="F9" s="113"/>
      <c r="G9" s="113"/>
      <c r="H9" s="113"/>
      <c r="I9" s="114"/>
    </row>
    <row r="10" spans="3:9" ht="20.25" x14ac:dyDescent="0.3">
      <c r="C10" s="65" t="s">
        <v>49</v>
      </c>
      <c r="D10" s="115" t="s">
        <v>82</v>
      </c>
      <c r="E10" s="116"/>
      <c r="F10" s="116"/>
      <c r="G10" s="116"/>
      <c r="H10" s="116"/>
      <c r="I10" s="117"/>
    </row>
    <row r="11" spans="3:9" x14ac:dyDescent="0.2">
      <c r="C11" s="69" t="s">
        <v>50</v>
      </c>
      <c r="D11" s="118"/>
      <c r="E11" s="119"/>
      <c r="F11" s="119"/>
      <c r="G11" s="119"/>
      <c r="H11" s="119"/>
      <c r="I11" s="120"/>
    </row>
    <row r="12" spans="3:9" ht="25.5" customHeight="1" x14ac:dyDescent="0.3">
      <c r="C12" s="65" t="s">
        <v>51</v>
      </c>
      <c r="D12" s="112" t="s">
        <v>99</v>
      </c>
      <c r="E12" s="113"/>
      <c r="F12" s="113"/>
      <c r="G12" s="113"/>
      <c r="H12" s="113"/>
      <c r="I12" s="114"/>
    </row>
    <row r="13" spans="3:9" ht="24.75" customHeight="1" x14ac:dyDescent="0.3">
      <c r="C13" s="65" t="s">
        <v>52</v>
      </c>
      <c r="D13" s="112" t="s">
        <v>83</v>
      </c>
      <c r="E13" s="113"/>
      <c r="F13" s="113"/>
      <c r="G13" s="113"/>
      <c r="H13" s="113"/>
      <c r="I13" s="114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tabSelected="1" workbookViewId="0">
      <selection activeCell="B8" sqref="B8"/>
    </sheetView>
  </sheetViews>
  <sheetFormatPr baseColWidth="10" defaultRowHeight="12.75" x14ac:dyDescent="0.2"/>
  <cols>
    <col min="1" max="1" width="57.42578125" style="71" customWidth="1"/>
    <col min="2" max="2" width="20.28515625" style="71" customWidth="1"/>
    <col min="3" max="3" width="13" style="71" customWidth="1"/>
    <col min="4" max="4" width="13.28515625" style="71" customWidth="1"/>
    <col min="5" max="5" width="13.42578125" style="71" customWidth="1"/>
    <col min="6" max="6" width="13.5703125" style="71" customWidth="1"/>
    <col min="7" max="7" width="13.7109375" style="71" bestFit="1" customWidth="1"/>
    <col min="8" max="16384" width="11.42578125" style="71"/>
  </cols>
  <sheetData>
    <row r="1" spans="1:7" ht="20.25" x14ac:dyDescent="0.3">
      <c r="A1" s="70" t="s">
        <v>43</v>
      </c>
      <c r="B1" s="70"/>
      <c r="C1" s="70"/>
      <c r="D1" s="70"/>
      <c r="E1" s="70"/>
      <c r="F1" s="70"/>
      <c r="G1" s="70"/>
    </row>
    <row r="2" spans="1:7" ht="20.25" x14ac:dyDescent="0.3">
      <c r="A2" s="72" t="s">
        <v>100</v>
      </c>
      <c r="B2" s="70"/>
      <c r="C2" s="70"/>
      <c r="D2" s="70"/>
      <c r="E2" s="70"/>
      <c r="F2" s="70"/>
      <c r="G2" s="70"/>
    </row>
    <row r="3" spans="1:7" ht="20.25" x14ac:dyDescent="0.3">
      <c r="A3" s="70" t="s">
        <v>54</v>
      </c>
      <c r="B3" s="73"/>
      <c r="C3" s="70"/>
      <c r="D3" s="70"/>
      <c r="E3" s="70"/>
      <c r="F3" s="70"/>
      <c r="G3" s="70"/>
    </row>
    <row r="4" spans="1:7" ht="15" x14ac:dyDescent="0.2">
      <c r="A4" s="74" t="s">
        <v>41</v>
      </c>
      <c r="B4" s="74"/>
      <c r="C4" s="74"/>
      <c r="D4" s="74"/>
      <c r="E4" s="74"/>
      <c r="F4" s="74"/>
      <c r="G4" s="74"/>
    </row>
    <row r="5" spans="1:7" ht="15" x14ac:dyDescent="0.2">
      <c r="A5" s="75" t="s">
        <v>85</v>
      </c>
      <c r="B5" s="76"/>
      <c r="C5" s="76"/>
      <c r="D5" s="76"/>
      <c r="E5" s="76"/>
      <c r="F5" s="76"/>
      <c r="G5" s="76"/>
    </row>
    <row r="6" spans="1:7" ht="15" x14ac:dyDescent="0.2">
      <c r="A6" s="74"/>
      <c r="B6" s="76"/>
      <c r="C6" s="76"/>
      <c r="D6" s="74"/>
      <c r="E6" s="74"/>
      <c r="F6" s="74"/>
      <c r="G6" s="74"/>
    </row>
    <row r="7" spans="1:7" ht="15" x14ac:dyDescent="0.2">
      <c r="A7" s="74" t="s">
        <v>42</v>
      </c>
      <c r="B7" s="76"/>
      <c r="C7" s="76"/>
      <c r="D7" s="76"/>
      <c r="E7" s="76"/>
      <c r="F7" s="76"/>
      <c r="G7" s="76"/>
    </row>
    <row r="8" spans="1:7" ht="15" x14ac:dyDescent="0.2">
      <c r="A8" s="75" t="s">
        <v>101</v>
      </c>
      <c r="B8" s="76"/>
      <c r="C8" s="76"/>
      <c r="D8" s="76"/>
      <c r="E8" s="76"/>
      <c r="F8" s="76"/>
      <c r="G8" s="76"/>
    </row>
    <row r="9" spans="1:7" ht="15" x14ac:dyDescent="0.2">
      <c r="A9" s="74"/>
      <c r="B9" s="76"/>
      <c r="C9" s="76"/>
      <c r="D9" s="76"/>
      <c r="E9" s="74"/>
      <c r="F9" s="74"/>
      <c r="G9" s="74"/>
    </row>
    <row r="10" spans="1:7" ht="15" x14ac:dyDescent="0.2">
      <c r="A10" s="74" t="s">
        <v>44</v>
      </c>
      <c r="B10" s="76"/>
      <c r="C10" s="76"/>
      <c r="D10" s="76"/>
      <c r="E10" s="76"/>
      <c r="F10" s="76"/>
      <c r="G10" s="76"/>
    </row>
    <row r="11" spans="1:7" ht="15" x14ac:dyDescent="0.2">
      <c r="A11" s="75" t="s">
        <v>102</v>
      </c>
      <c r="B11" s="76"/>
      <c r="C11" s="76"/>
      <c r="D11" s="76"/>
      <c r="E11" s="76"/>
      <c r="F11" s="76"/>
      <c r="G11" s="76"/>
    </row>
    <row r="12" spans="1:7" ht="15" x14ac:dyDescent="0.2">
      <c r="A12" s="74"/>
      <c r="B12" s="74"/>
      <c r="C12" s="74"/>
      <c r="D12" s="74"/>
      <c r="E12" s="74"/>
      <c r="F12" s="74"/>
      <c r="G12" s="74"/>
    </row>
    <row r="13" spans="1:7" ht="15" x14ac:dyDescent="0.2">
      <c r="A13" s="74" t="s">
        <v>35</v>
      </c>
      <c r="B13" s="74"/>
      <c r="C13" s="74"/>
      <c r="D13" s="74"/>
      <c r="E13" s="74"/>
      <c r="F13" s="74"/>
      <c r="G13" s="74"/>
    </row>
    <row r="14" spans="1:7" ht="15" x14ac:dyDescent="0.2">
      <c r="A14" s="77"/>
      <c r="B14" s="78" t="s">
        <v>32</v>
      </c>
      <c r="C14" s="78"/>
      <c r="D14" s="78"/>
      <c r="E14" s="74"/>
      <c r="F14" s="74"/>
      <c r="G14" s="74"/>
    </row>
    <row r="15" spans="1:7" ht="15" x14ac:dyDescent="0.2">
      <c r="A15" s="77"/>
      <c r="B15" s="78" t="s">
        <v>34</v>
      </c>
      <c r="C15" s="79"/>
      <c r="D15" s="80"/>
      <c r="E15" s="74"/>
      <c r="F15" s="74"/>
      <c r="G15" s="76"/>
    </row>
    <row r="16" spans="1:7" ht="15" x14ac:dyDescent="0.2">
      <c r="A16" s="77" t="s">
        <v>86</v>
      </c>
      <c r="B16" s="81" t="s">
        <v>33</v>
      </c>
      <c r="C16" s="82"/>
      <c r="D16" s="83"/>
      <c r="E16" s="74"/>
      <c r="F16" s="74"/>
      <c r="G16" s="74"/>
    </row>
    <row r="17" spans="1:7" ht="15" x14ac:dyDescent="0.2">
      <c r="A17" s="74"/>
      <c r="B17" s="74"/>
      <c r="C17" s="74"/>
      <c r="D17" s="74"/>
      <c r="E17" s="74"/>
      <c r="F17" s="74"/>
      <c r="G17" s="74"/>
    </row>
    <row r="18" spans="1:7" ht="15" x14ac:dyDescent="0.2">
      <c r="A18" s="74" t="s">
        <v>37</v>
      </c>
      <c r="B18" s="74"/>
      <c r="C18" s="74"/>
      <c r="D18" s="74"/>
      <c r="E18" s="74"/>
      <c r="F18" s="74"/>
      <c r="G18" s="74"/>
    </row>
    <row r="19" spans="1:7" ht="15" x14ac:dyDescent="0.2">
      <c r="A19" s="77"/>
      <c r="B19" s="78" t="s">
        <v>36</v>
      </c>
      <c r="C19" s="74"/>
      <c r="D19" s="74"/>
      <c r="E19" s="74"/>
      <c r="F19" s="74"/>
      <c r="G19" s="74"/>
    </row>
    <row r="20" spans="1:7" ht="15" x14ac:dyDescent="0.2">
      <c r="A20" s="77"/>
      <c r="B20" s="78" t="s">
        <v>39</v>
      </c>
      <c r="C20" s="74"/>
      <c r="D20" s="74"/>
      <c r="E20" s="74"/>
      <c r="F20" s="74"/>
      <c r="G20" s="74"/>
    </row>
    <row r="21" spans="1:7" ht="15" x14ac:dyDescent="0.2">
      <c r="A21" s="77"/>
      <c r="B21" s="78" t="s">
        <v>38</v>
      </c>
      <c r="C21" s="74"/>
      <c r="D21" s="74"/>
      <c r="E21" s="74"/>
      <c r="F21" s="74"/>
      <c r="G21" s="74"/>
    </row>
    <row r="22" spans="1:7" ht="15" x14ac:dyDescent="0.2">
      <c r="A22" s="77" t="s">
        <v>109</v>
      </c>
      <c r="B22" s="78" t="s">
        <v>40</v>
      </c>
      <c r="C22" s="74"/>
      <c r="D22" s="74"/>
      <c r="E22" s="74"/>
      <c r="F22" s="74"/>
      <c r="G22" s="74"/>
    </row>
    <row r="23" spans="1:7" ht="15" x14ac:dyDescent="0.2">
      <c r="A23" s="74"/>
      <c r="B23" s="74"/>
      <c r="C23" s="74"/>
      <c r="D23" s="74"/>
      <c r="E23" s="74"/>
      <c r="F23" s="74"/>
      <c r="G23" s="74"/>
    </row>
    <row r="24" spans="1:7" ht="15" x14ac:dyDescent="0.2">
      <c r="A24" s="74" t="s">
        <v>55</v>
      </c>
      <c r="B24" s="74"/>
      <c r="C24" s="74"/>
      <c r="D24" s="74"/>
      <c r="E24" s="74"/>
      <c r="F24" s="74"/>
      <c r="G24" s="74"/>
    </row>
    <row r="25" spans="1:7" ht="15.75" x14ac:dyDescent="0.25">
      <c r="A25" s="84" t="s">
        <v>56</v>
      </c>
      <c r="B25" s="78" t="s">
        <v>57</v>
      </c>
      <c r="C25" s="78" t="s">
        <v>58</v>
      </c>
      <c r="D25" s="78" t="s">
        <v>59</v>
      </c>
      <c r="E25" s="78" t="s">
        <v>60</v>
      </c>
      <c r="F25" s="78" t="s">
        <v>61</v>
      </c>
      <c r="G25" s="78" t="s">
        <v>62</v>
      </c>
    </row>
    <row r="26" spans="1:7" ht="15" x14ac:dyDescent="0.2">
      <c r="A26" s="78" t="s">
        <v>63</v>
      </c>
      <c r="B26" s="75" t="s">
        <v>87</v>
      </c>
      <c r="C26" s="75"/>
      <c r="D26" s="75"/>
      <c r="E26" s="75"/>
      <c r="F26" s="75"/>
      <c r="G26" s="75"/>
    </row>
    <row r="27" spans="1:7" ht="15" x14ac:dyDescent="0.2">
      <c r="A27" s="78" t="s">
        <v>64</v>
      </c>
      <c r="B27" s="75" t="s">
        <v>88</v>
      </c>
      <c r="C27" s="75"/>
      <c r="D27" s="75"/>
      <c r="E27" s="75"/>
      <c r="F27" s="75"/>
      <c r="G27" s="75"/>
    </row>
    <row r="28" spans="1:7" ht="15" x14ac:dyDescent="0.2">
      <c r="A28" s="78" t="s">
        <v>65</v>
      </c>
      <c r="B28" s="75" t="s">
        <v>89</v>
      </c>
      <c r="C28" s="75"/>
      <c r="D28" s="75"/>
      <c r="E28" s="75"/>
      <c r="F28" s="75"/>
      <c r="G28" s="75"/>
    </row>
    <row r="29" spans="1:7" ht="15" x14ac:dyDescent="0.2">
      <c r="A29" s="78" t="s">
        <v>66</v>
      </c>
      <c r="B29" s="75" t="s">
        <v>89</v>
      </c>
      <c r="C29" s="75"/>
      <c r="D29" s="75"/>
      <c r="E29" s="75"/>
      <c r="F29" s="75"/>
      <c r="G29" s="75"/>
    </row>
    <row r="30" spans="1:7" ht="15.75" x14ac:dyDescent="0.25">
      <c r="A30" s="78" t="s">
        <v>67</v>
      </c>
      <c r="B30" s="75" t="s">
        <v>90</v>
      </c>
      <c r="C30" s="75" t="s">
        <v>90</v>
      </c>
      <c r="D30" s="75" t="s">
        <v>90</v>
      </c>
      <c r="E30" s="75" t="s">
        <v>90</v>
      </c>
      <c r="F30" s="75" t="s">
        <v>90</v>
      </c>
      <c r="G30" s="75" t="s">
        <v>90</v>
      </c>
    </row>
    <row r="31" spans="1:7" ht="15.75" thickBot="1" x14ac:dyDescent="0.25">
      <c r="A31" s="85" t="s">
        <v>68</v>
      </c>
      <c r="B31" s="86" t="s">
        <v>90</v>
      </c>
      <c r="C31" s="86" t="s">
        <v>90</v>
      </c>
      <c r="D31" s="86" t="s">
        <v>90</v>
      </c>
      <c r="E31" s="86" t="s">
        <v>90</v>
      </c>
      <c r="F31" s="86" t="s">
        <v>90</v>
      </c>
      <c r="G31" s="86" t="s">
        <v>90</v>
      </c>
    </row>
    <row r="32" spans="1:7" ht="15" x14ac:dyDescent="0.2">
      <c r="A32" s="87" t="s">
        <v>69</v>
      </c>
      <c r="B32" s="88"/>
      <c r="C32" s="88"/>
      <c r="D32" s="88"/>
      <c r="E32" s="88"/>
      <c r="F32" s="88"/>
      <c r="G32" s="89"/>
    </row>
    <row r="33" spans="1:7" ht="15" x14ac:dyDescent="0.2">
      <c r="A33" s="90" t="s">
        <v>70</v>
      </c>
      <c r="B33" s="75" t="s">
        <v>91</v>
      </c>
      <c r="C33" s="75"/>
      <c r="D33" s="75"/>
      <c r="E33" s="75"/>
      <c r="F33" s="75"/>
      <c r="G33" s="91"/>
    </row>
    <row r="34" spans="1:7" ht="15" x14ac:dyDescent="0.2">
      <c r="A34" s="90" t="s">
        <v>71</v>
      </c>
      <c r="B34" s="75" t="s">
        <v>92</v>
      </c>
      <c r="C34" s="75"/>
      <c r="D34" s="75"/>
      <c r="E34" s="75"/>
      <c r="F34" s="75"/>
      <c r="G34" s="91"/>
    </row>
    <row r="35" spans="1:7" ht="15.75" thickBot="1" x14ac:dyDescent="0.25">
      <c r="A35" s="92" t="s">
        <v>72</v>
      </c>
      <c r="B35" s="93" t="s">
        <v>93</v>
      </c>
      <c r="C35" s="93"/>
      <c r="D35" s="93"/>
      <c r="E35" s="93"/>
      <c r="F35" s="93"/>
      <c r="G35" s="94"/>
    </row>
    <row r="36" spans="1:7" ht="15" x14ac:dyDescent="0.2">
      <c r="A36" s="95" t="s">
        <v>73</v>
      </c>
      <c r="B36" s="95"/>
      <c r="C36" s="95"/>
      <c r="D36" s="95"/>
      <c r="E36" s="95"/>
      <c r="F36" s="95"/>
      <c r="G36" s="95"/>
    </row>
    <row r="37" spans="1:7" ht="18" x14ac:dyDescent="0.2">
      <c r="A37" s="78" t="s">
        <v>74</v>
      </c>
      <c r="B37" s="75" t="s">
        <v>95</v>
      </c>
      <c r="C37" s="75"/>
      <c r="D37" s="75"/>
      <c r="E37" s="75"/>
      <c r="F37" s="75"/>
      <c r="G37" s="75"/>
    </row>
    <row r="38" spans="1:7" ht="15" x14ac:dyDescent="0.2">
      <c r="A38" s="78" t="s">
        <v>31</v>
      </c>
      <c r="B38" s="75" t="s">
        <v>95</v>
      </c>
      <c r="C38" s="75"/>
      <c r="D38" s="75"/>
      <c r="E38" s="75"/>
      <c r="F38" s="75"/>
      <c r="G38" s="75"/>
    </row>
    <row r="39" spans="1:7" ht="15" x14ac:dyDescent="0.2">
      <c r="A39" s="78" t="s">
        <v>75</v>
      </c>
      <c r="B39" s="75" t="s">
        <v>95</v>
      </c>
      <c r="C39" s="75"/>
      <c r="D39" s="75"/>
      <c r="E39" s="75"/>
      <c r="F39" s="75"/>
      <c r="G39" s="75"/>
    </row>
    <row r="40" spans="1:7" ht="15" x14ac:dyDescent="0.2">
      <c r="A40" s="78" t="s">
        <v>76</v>
      </c>
      <c r="B40" s="75" t="s">
        <v>94</v>
      </c>
      <c r="C40" s="75"/>
      <c r="D40" s="75"/>
      <c r="E40" s="75"/>
      <c r="F40" s="75"/>
      <c r="G40" s="75"/>
    </row>
    <row r="41" spans="1:7" ht="29.25" customHeight="1" x14ac:dyDescent="0.2">
      <c r="A41" s="78" t="s">
        <v>77</v>
      </c>
      <c r="B41" s="122" t="s">
        <v>96</v>
      </c>
      <c r="C41" s="123"/>
      <c r="D41" s="123"/>
      <c r="E41" s="123"/>
      <c r="F41" s="123"/>
      <c r="G41" s="124"/>
    </row>
    <row r="42" spans="1:7" ht="15" x14ac:dyDescent="0.2">
      <c r="A42" s="74"/>
      <c r="B42" s="74"/>
      <c r="C42" s="74"/>
      <c r="D42" s="74"/>
      <c r="E42" s="74"/>
      <c r="F42" s="74"/>
      <c r="G42" s="74"/>
    </row>
    <row r="43" spans="1:7" ht="15" x14ac:dyDescent="0.2">
      <c r="A43" s="121" t="s">
        <v>78</v>
      </c>
      <c r="B43" s="121"/>
      <c r="C43" s="121"/>
      <c r="D43" s="121"/>
      <c r="E43" s="121"/>
      <c r="F43" s="121"/>
      <c r="G43" s="121"/>
    </row>
  </sheetData>
  <mergeCells count="2">
    <mergeCell ref="A43:G43"/>
    <mergeCell ref="B41:G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topLeftCell="A16" workbookViewId="0">
      <selection activeCell="J16" sqref="J16"/>
    </sheetView>
  </sheetViews>
  <sheetFormatPr baseColWidth="10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2"/>
    <col min="43" max="135" width="11.42578125" style="8"/>
  </cols>
  <sheetData>
    <row r="1" spans="1:18" ht="23.25" x14ac:dyDescent="0.35">
      <c r="A1" s="13" t="s">
        <v>13</v>
      </c>
      <c r="B1" s="14"/>
      <c r="C1" s="130" t="s">
        <v>103</v>
      </c>
      <c r="D1" s="131"/>
      <c r="E1" s="131"/>
      <c r="F1" s="131"/>
      <c r="G1" s="131"/>
      <c r="H1" s="131"/>
      <c r="I1" s="131"/>
      <c r="J1" s="131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11</v>
      </c>
      <c r="B3" s="6">
        <v>3.6</v>
      </c>
      <c r="C3" s="18" t="s">
        <v>25</v>
      </c>
      <c r="D3" s="17"/>
      <c r="E3" s="7">
        <v>10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12</v>
      </c>
      <c r="B6" s="5">
        <v>0</v>
      </c>
      <c r="C6" s="3">
        <v>24</v>
      </c>
      <c r="D6" s="3">
        <v>48</v>
      </c>
      <c r="E6" s="3">
        <v>72</v>
      </c>
      <c r="F6" s="3">
        <v>96</v>
      </c>
      <c r="G6" s="3">
        <v>120</v>
      </c>
      <c r="H6" s="4">
        <v>144</v>
      </c>
      <c r="I6" s="3">
        <v>168</v>
      </c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20</v>
      </c>
      <c r="B7" s="132" t="s">
        <v>21</v>
      </c>
      <c r="C7" s="133"/>
      <c r="D7" s="133"/>
      <c r="E7" s="133"/>
      <c r="F7" s="133"/>
      <c r="G7" s="133"/>
      <c r="H7" s="133"/>
      <c r="I7" s="134"/>
      <c r="J7" s="135"/>
      <c r="K7" s="22"/>
      <c r="L7" s="15"/>
      <c r="M7" s="15"/>
      <c r="N7" s="15"/>
      <c r="O7" s="15"/>
      <c r="P7" s="15"/>
      <c r="Q7" s="15"/>
      <c r="R7" s="15"/>
    </row>
    <row r="8" spans="1:18" x14ac:dyDescent="0.2">
      <c r="A8" s="29">
        <v>1</v>
      </c>
      <c r="B8" s="107">
        <v>14.28</v>
      </c>
      <c r="C8" s="107">
        <v>14.79</v>
      </c>
      <c r="D8" s="107">
        <v>14.25</v>
      </c>
      <c r="E8" s="108">
        <v>14.81</v>
      </c>
      <c r="F8" s="108">
        <v>13.96</v>
      </c>
      <c r="G8" s="108">
        <v>14.28</v>
      </c>
      <c r="H8" s="108">
        <v>14.76</v>
      </c>
      <c r="I8" s="108">
        <v>14</v>
      </c>
      <c r="J8" s="58"/>
      <c r="K8" s="15"/>
      <c r="L8" s="15"/>
      <c r="M8" s="15"/>
      <c r="N8" s="15"/>
      <c r="O8" s="15"/>
      <c r="P8" s="15"/>
      <c r="Q8" s="15"/>
      <c r="R8" s="15"/>
    </row>
    <row r="9" spans="1:18" x14ac:dyDescent="0.2">
      <c r="A9" s="30">
        <v>2</v>
      </c>
      <c r="B9" s="107">
        <v>13.82</v>
      </c>
      <c r="C9" s="107">
        <v>14.42</v>
      </c>
      <c r="D9" s="107">
        <v>13.72</v>
      </c>
      <c r="E9" s="108">
        <v>14.4</v>
      </c>
      <c r="F9" s="108">
        <v>13.93</v>
      </c>
      <c r="G9" s="108">
        <v>13.58</v>
      </c>
      <c r="H9" s="108">
        <v>13.7</v>
      </c>
      <c r="I9" s="108">
        <v>13.93</v>
      </c>
      <c r="J9" s="59"/>
      <c r="K9" s="15"/>
      <c r="L9" s="15"/>
      <c r="M9" s="15"/>
      <c r="N9" s="15"/>
      <c r="O9" s="15"/>
      <c r="P9" s="15"/>
      <c r="Q9" s="15"/>
      <c r="R9" s="15"/>
    </row>
    <row r="10" spans="1:18" x14ac:dyDescent="0.2">
      <c r="A10" s="30">
        <v>3</v>
      </c>
      <c r="B10" s="109">
        <v>12.82</v>
      </c>
      <c r="C10" s="109">
        <v>14.28</v>
      </c>
      <c r="D10" s="109">
        <v>14.55</v>
      </c>
      <c r="E10" s="110">
        <v>13.84</v>
      </c>
      <c r="F10" s="110">
        <v>13.73</v>
      </c>
      <c r="G10" s="110">
        <v>14.54</v>
      </c>
      <c r="H10" s="110">
        <v>16.350000000000001</v>
      </c>
      <c r="I10" s="110">
        <v>14.81</v>
      </c>
      <c r="J10" s="59"/>
      <c r="K10" s="15"/>
      <c r="L10" s="15"/>
      <c r="M10" s="15"/>
      <c r="N10" s="15"/>
      <c r="O10" s="15"/>
      <c r="P10" s="15"/>
      <c r="Q10" s="15"/>
      <c r="R10" s="15"/>
    </row>
    <row r="11" spans="1:18" x14ac:dyDescent="0.2">
      <c r="A11" s="30">
        <v>4</v>
      </c>
      <c r="B11" s="109">
        <v>15.37</v>
      </c>
      <c r="C11" s="109">
        <v>14.48</v>
      </c>
      <c r="D11" s="109">
        <v>14.52</v>
      </c>
      <c r="E11" s="110">
        <v>15.15</v>
      </c>
      <c r="F11" s="110">
        <v>16.420000000000002</v>
      </c>
      <c r="G11" s="110">
        <v>15.19</v>
      </c>
      <c r="H11" s="110">
        <v>13.99</v>
      </c>
      <c r="I11" s="110">
        <v>15.25</v>
      </c>
      <c r="J11" s="59"/>
      <c r="K11" s="15"/>
      <c r="L11" s="15"/>
      <c r="M11" s="15"/>
      <c r="N11" s="15"/>
      <c r="O11" s="15"/>
      <c r="P11" s="15"/>
      <c r="Q11" s="15"/>
      <c r="R11" s="15"/>
    </row>
    <row r="12" spans="1:18" x14ac:dyDescent="0.2">
      <c r="A12" s="30">
        <v>5</v>
      </c>
      <c r="B12" s="110">
        <v>14.56</v>
      </c>
      <c r="C12" s="110">
        <v>13.41</v>
      </c>
      <c r="D12" s="110">
        <v>13.1</v>
      </c>
      <c r="E12" s="110">
        <v>13.07</v>
      </c>
      <c r="F12" s="110">
        <v>12.96</v>
      </c>
      <c r="G12" s="110">
        <v>13.47</v>
      </c>
      <c r="H12" s="110">
        <v>14.45</v>
      </c>
      <c r="I12" s="110">
        <v>13.89</v>
      </c>
      <c r="J12" s="59"/>
      <c r="K12" s="15"/>
      <c r="L12" s="15"/>
      <c r="M12" s="15"/>
      <c r="N12" s="15"/>
      <c r="O12" s="15"/>
      <c r="P12" s="15"/>
      <c r="Q12" s="15"/>
      <c r="R12" s="15"/>
    </row>
    <row r="13" spans="1:18" x14ac:dyDescent="0.2">
      <c r="A13" s="30">
        <v>6</v>
      </c>
      <c r="B13" s="110">
        <v>16.39</v>
      </c>
      <c r="C13" s="110">
        <v>16.16</v>
      </c>
      <c r="D13" s="110">
        <v>16.98</v>
      </c>
      <c r="E13" s="110">
        <v>16.559999999999999</v>
      </c>
      <c r="F13" s="110">
        <v>16.66</v>
      </c>
      <c r="G13" s="110">
        <v>16.22</v>
      </c>
      <c r="H13" s="110">
        <v>16.920000000000002</v>
      </c>
      <c r="I13" s="110">
        <v>16.75</v>
      </c>
      <c r="J13" s="59"/>
      <c r="K13" s="15"/>
      <c r="L13" s="15"/>
      <c r="M13" s="15"/>
      <c r="N13" s="15"/>
      <c r="O13" s="15"/>
      <c r="P13" s="15"/>
      <c r="Q13" s="15"/>
      <c r="R13" s="15"/>
    </row>
    <row r="14" spans="1:18" x14ac:dyDescent="0.2">
      <c r="A14" s="30">
        <v>7</v>
      </c>
      <c r="B14" s="110">
        <v>14.79</v>
      </c>
      <c r="C14" s="110">
        <v>13.42</v>
      </c>
      <c r="D14" s="110">
        <v>13.85</v>
      </c>
      <c r="E14" s="110">
        <v>13.94</v>
      </c>
      <c r="F14" s="110">
        <v>13.95</v>
      </c>
      <c r="G14" s="110">
        <v>14.4</v>
      </c>
      <c r="H14" s="110">
        <v>13.93</v>
      </c>
      <c r="I14" s="110">
        <v>14.62</v>
      </c>
      <c r="J14" s="59"/>
      <c r="K14" s="15"/>
      <c r="L14" s="15"/>
      <c r="M14" s="15"/>
      <c r="N14" s="15"/>
      <c r="O14" s="15"/>
      <c r="P14" s="15"/>
      <c r="Q14" s="15"/>
      <c r="R14" s="15"/>
    </row>
    <row r="15" spans="1:18" x14ac:dyDescent="0.2">
      <c r="A15" s="30">
        <v>8</v>
      </c>
      <c r="B15" s="110">
        <v>15.62</v>
      </c>
      <c r="C15" s="110">
        <v>16.02</v>
      </c>
      <c r="D15" s="110">
        <v>15.97</v>
      </c>
      <c r="E15" s="110">
        <v>15.91</v>
      </c>
      <c r="F15" s="110">
        <v>15.77</v>
      </c>
      <c r="G15" s="110">
        <v>15.51</v>
      </c>
      <c r="H15" s="110">
        <v>16.5</v>
      </c>
      <c r="I15" s="110">
        <v>16.28</v>
      </c>
      <c r="J15" s="59"/>
      <c r="K15" s="15"/>
      <c r="L15" s="15"/>
      <c r="M15" s="15"/>
      <c r="N15" s="15"/>
      <c r="O15" s="15"/>
      <c r="P15" s="15"/>
      <c r="Q15" s="15"/>
      <c r="R15" s="15"/>
    </row>
    <row r="16" spans="1:18" x14ac:dyDescent="0.2">
      <c r="A16" s="30">
        <v>9</v>
      </c>
      <c r="B16" s="110">
        <v>14.02</v>
      </c>
      <c r="C16" s="110">
        <v>13.72</v>
      </c>
      <c r="D16" s="110">
        <v>14.9</v>
      </c>
      <c r="E16" s="110">
        <v>13.59</v>
      </c>
      <c r="F16" s="110">
        <v>13.77</v>
      </c>
      <c r="G16" s="110">
        <v>14.06</v>
      </c>
      <c r="H16" s="110">
        <v>14.15</v>
      </c>
      <c r="I16" s="110">
        <v>14.41</v>
      </c>
      <c r="J16" s="59"/>
      <c r="K16" s="15"/>
      <c r="L16" s="15"/>
      <c r="M16" s="15"/>
      <c r="N16" s="15"/>
      <c r="O16" s="15"/>
      <c r="P16" s="15"/>
      <c r="Q16" s="15"/>
      <c r="R16" s="15"/>
    </row>
    <row r="17" spans="1:18" x14ac:dyDescent="0.2">
      <c r="A17" s="30">
        <v>10</v>
      </c>
      <c r="B17" s="110">
        <v>12.41</v>
      </c>
      <c r="C17" s="110">
        <v>11.81</v>
      </c>
      <c r="D17" s="110">
        <v>12.14</v>
      </c>
      <c r="E17" s="110">
        <v>11.73</v>
      </c>
      <c r="F17" s="110">
        <v>12.24</v>
      </c>
      <c r="G17" s="110">
        <v>12.06</v>
      </c>
      <c r="H17" s="110">
        <v>12.09</v>
      </c>
      <c r="I17" s="110">
        <v>11.89</v>
      </c>
      <c r="J17" s="59"/>
      <c r="K17" s="15"/>
      <c r="L17" s="15"/>
      <c r="M17" s="15"/>
      <c r="N17" s="15"/>
      <c r="O17" s="15"/>
      <c r="P17" s="15"/>
      <c r="Q17" s="15"/>
      <c r="R17" s="15"/>
    </row>
    <row r="18" spans="1:18" x14ac:dyDescent="0.2">
      <c r="A18" s="30">
        <v>11</v>
      </c>
      <c r="B18" s="110">
        <v>12.73</v>
      </c>
      <c r="C18" s="110">
        <v>12.08</v>
      </c>
      <c r="D18" s="110">
        <v>12.49</v>
      </c>
      <c r="E18" s="110">
        <v>12.38</v>
      </c>
      <c r="F18" s="110">
        <v>12.4</v>
      </c>
      <c r="G18" s="110">
        <v>12.57</v>
      </c>
      <c r="H18" s="110">
        <v>12.11</v>
      </c>
      <c r="I18" s="110">
        <v>12.68</v>
      </c>
      <c r="J18" s="59"/>
      <c r="K18" s="15"/>
      <c r="L18" s="15"/>
      <c r="M18" s="15"/>
      <c r="N18" s="15"/>
      <c r="O18" s="15"/>
      <c r="P18" s="15"/>
      <c r="Q18" s="15"/>
      <c r="R18" s="15"/>
    </row>
    <row r="19" spans="1:18" x14ac:dyDescent="0.2">
      <c r="A19" s="30">
        <v>12</v>
      </c>
      <c r="B19" s="110">
        <v>12.89</v>
      </c>
      <c r="C19" s="110">
        <v>12.49</v>
      </c>
      <c r="D19" s="110">
        <v>12.91</v>
      </c>
      <c r="E19" s="110">
        <v>12.31</v>
      </c>
      <c r="F19" s="110">
        <v>12.1</v>
      </c>
      <c r="G19" s="110">
        <v>12.19</v>
      </c>
      <c r="H19" s="110">
        <v>11.97</v>
      </c>
      <c r="I19" s="110">
        <v>12.75</v>
      </c>
      <c r="J19" s="59"/>
      <c r="K19" s="15"/>
      <c r="L19" s="15"/>
      <c r="M19" s="15"/>
      <c r="N19" s="15"/>
      <c r="O19" s="15"/>
      <c r="P19" s="15"/>
      <c r="Q19" s="15"/>
      <c r="R19" s="15"/>
    </row>
    <row r="20" spans="1:18" x14ac:dyDescent="0.2">
      <c r="A20" s="30">
        <v>13</v>
      </c>
      <c r="B20" s="110">
        <v>19.920000000000002</v>
      </c>
      <c r="C20" s="110">
        <v>18.329999999999998</v>
      </c>
      <c r="D20" s="110">
        <v>18.73</v>
      </c>
      <c r="E20" s="110">
        <v>18.47</v>
      </c>
      <c r="F20" s="110">
        <v>18.579999999999998</v>
      </c>
      <c r="G20" s="110">
        <v>19.34</v>
      </c>
      <c r="H20" s="110">
        <v>19.12</v>
      </c>
      <c r="I20" s="110">
        <v>18.920000000000002</v>
      </c>
      <c r="J20" s="59"/>
      <c r="K20" s="15"/>
      <c r="L20" s="15"/>
      <c r="M20" s="15"/>
      <c r="N20" s="15"/>
      <c r="O20" s="15"/>
      <c r="P20" s="15"/>
      <c r="Q20" s="15"/>
      <c r="R20" s="15"/>
    </row>
    <row r="21" spans="1:18" x14ac:dyDescent="0.2">
      <c r="A21" s="30">
        <v>14</v>
      </c>
      <c r="B21" s="110">
        <v>15.65</v>
      </c>
      <c r="C21" s="110">
        <v>15.39</v>
      </c>
      <c r="D21" s="110">
        <v>16.489999999999998</v>
      </c>
      <c r="E21" s="110">
        <v>15.21</v>
      </c>
      <c r="F21" s="110">
        <v>15.97</v>
      </c>
      <c r="G21" s="110">
        <v>15.52</v>
      </c>
      <c r="H21" s="110">
        <v>16.11</v>
      </c>
      <c r="I21" s="110">
        <v>15.41</v>
      </c>
      <c r="J21" s="59"/>
      <c r="K21" s="15"/>
      <c r="L21" s="15"/>
      <c r="M21" s="15"/>
      <c r="N21" s="15"/>
      <c r="O21" s="15"/>
      <c r="P21" s="15"/>
      <c r="Q21" s="15"/>
      <c r="R21" s="15"/>
    </row>
    <row r="22" spans="1:18" x14ac:dyDescent="0.2">
      <c r="A22" s="30">
        <v>15</v>
      </c>
      <c r="B22" s="110">
        <v>15.1</v>
      </c>
      <c r="C22" s="110">
        <v>14.72</v>
      </c>
      <c r="D22" s="110">
        <v>14.19</v>
      </c>
      <c r="E22" s="110">
        <v>14.39</v>
      </c>
      <c r="F22" s="110">
        <v>13.91</v>
      </c>
      <c r="G22" s="110">
        <v>14.86</v>
      </c>
      <c r="H22" s="110">
        <v>14.65</v>
      </c>
      <c r="I22" s="110">
        <v>14.48</v>
      </c>
      <c r="J22" s="59"/>
      <c r="K22" s="15"/>
      <c r="L22" s="15"/>
      <c r="M22" s="15"/>
      <c r="N22" s="15"/>
      <c r="O22" s="15"/>
      <c r="P22" s="15"/>
      <c r="Q22" s="15"/>
      <c r="R22" s="15"/>
    </row>
    <row r="23" spans="1:18" x14ac:dyDescent="0.2">
      <c r="A23" s="30">
        <v>16</v>
      </c>
      <c r="B23" s="110">
        <v>16.899999999999999</v>
      </c>
      <c r="C23" s="110">
        <v>16.829999999999998</v>
      </c>
      <c r="D23" s="110">
        <v>15.85</v>
      </c>
      <c r="E23" s="110">
        <v>15.84</v>
      </c>
      <c r="F23" s="110">
        <v>17.11</v>
      </c>
      <c r="G23" s="110">
        <v>16.21</v>
      </c>
      <c r="H23" s="110">
        <v>17.309999999999999</v>
      </c>
      <c r="I23" s="110">
        <v>16.78</v>
      </c>
      <c r="J23" s="59"/>
      <c r="K23" s="15"/>
      <c r="L23" s="15"/>
      <c r="M23" s="15"/>
      <c r="N23" s="15"/>
      <c r="O23" s="15"/>
      <c r="P23" s="15"/>
      <c r="Q23" s="15"/>
      <c r="R23" s="15"/>
    </row>
    <row r="24" spans="1:18" x14ac:dyDescent="0.2">
      <c r="A24" s="30">
        <v>17</v>
      </c>
      <c r="B24" s="110">
        <v>17.27</v>
      </c>
      <c r="C24" s="110">
        <v>16.77</v>
      </c>
      <c r="D24" s="110">
        <v>17.239999999999998</v>
      </c>
      <c r="E24" s="110">
        <v>17.21</v>
      </c>
      <c r="F24" s="110">
        <v>17.48</v>
      </c>
      <c r="G24" s="110">
        <v>16.93</v>
      </c>
      <c r="H24" s="110">
        <v>16.8</v>
      </c>
      <c r="I24" s="110">
        <v>17.399999999999999</v>
      </c>
      <c r="J24" s="59"/>
      <c r="K24" s="15"/>
      <c r="L24" s="15"/>
      <c r="M24" s="15"/>
      <c r="N24" s="15"/>
      <c r="O24" s="15"/>
      <c r="P24" s="15"/>
      <c r="Q24" s="15"/>
      <c r="R24" s="15"/>
    </row>
    <row r="25" spans="1:18" x14ac:dyDescent="0.2">
      <c r="A25" s="30">
        <v>18</v>
      </c>
      <c r="B25" s="110">
        <v>13.85</v>
      </c>
      <c r="C25" s="110">
        <v>13.08</v>
      </c>
      <c r="D25" s="110">
        <v>13.71</v>
      </c>
      <c r="E25" s="110">
        <v>13.78</v>
      </c>
      <c r="F25" s="110">
        <v>13.46</v>
      </c>
      <c r="G25" s="110">
        <v>14.26</v>
      </c>
      <c r="H25" s="110">
        <v>13.22</v>
      </c>
      <c r="I25" s="110">
        <v>13.69</v>
      </c>
      <c r="J25" s="59"/>
      <c r="K25" s="15"/>
      <c r="L25" s="15"/>
      <c r="M25" s="15"/>
      <c r="N25" s="15"/>
      <c r="O25" s="15"/>
      <c r="P25" s="15"/>
      <c r="Q25" s="15"/>
      <c r="R25" s="15"/>
    </row>
    <row r="26" spans="1:18" x14ac:dyDescent="0.2">
      <c r="A26" s="30">
        <v>19</v>
      </c>
      <c r="B26" s="110">
        <v>15.31</v>
      </c>
      <c r="C26" s="110">
        <v>15.05</v>
      </c>
      <c r="D26" s="110">
        <v>15.11</v>
      </c>
      <c r="E26" s="110">
        <v>15.54</v>
      </c>
      <c r="F26" s="110">
        <v>15.38</v>
      </c>
      <c r="G26" s="110">
        <v>14.85</v>
      </c>
      <c r="H26" s="110">
        <v>15.59</v>
      </c>
      <c r="I26" s="110">
        <v>15.36</v>
      </c>
      <c r="J26" s="59"/>
      <c r="K26" s="15"/>
      <c r="L26" s="15"/>
      <c r="M26" s="15"/>
      <c r="N26" s="15"/>
      <c r="O26" s="15"/>
      <c r="P26" s="15"/>
      <c r="Q26" s="15"/>
      <c r="R26" s="15"/>
    </row>
    <row r="27" spans="1:18" x14ac:dyDescent="0.2">
      <c r="A27" s="30">
        <v>20</v>
      </c>
      <c r="B27" s="110">
        <v>17.07</v>
      </c>
      <c r="C27" s="110">
        <v>17.13</v>
      </c>
      <c r="D27" s="110">
        <v>16.850000000000001</v>
      </c>
      <c r="E27" s="110">
        <v>16.43</v>
      </c>
      <c r="F27" s="110">
        <v>17.05</v>
      </c>
      <c r="G27" s="110">
        <v>17.13</v>
      </c>
      <c r="H27" s="110">
        <v>16</v>
      </c>
      <c r="I27" s="110">
        <v>16.75</v>
      </c>
      <c r="J27" s="59"/>
      <c r="K27" s="15"/>
      <c r="L27" s="15"/>
      <c r="M27" s="15"/>
      <c r="N27" s="15"/>
      <c r="O27" s="15"/>
      <c r="P27" s="15"/>
      <c r="Q27" s="15"/>
      <c r="R27" s="15"/>
    </row>
    <row r="28" spans="1:18" x14ac:dyDescent="0.2">
      <c r="A28" s="30">
        <v>21</v>
      </c>
      <c r="B28" s="110">
        <v>12.69</v>
      </c>
      <c r="C28" s="110">
        <v>12.81</v>
      </c>
      <c r="D28" s="110">
        <v>13.52</v>
      </c>
      <c r="E28" s="110">
        <v>12.92</v>
      </c>
      <c r="F28" s="110">
        <v>13.08</v>
      </c>
      <c r="G28" s="110">
        <v>13.19</v>
      </c>
      <c r="H28" s="110">
        <v>12.81</v>
      </c>
      <c r="I28" s="110">
        <v>12.9</v>
      </c>
      <c r="J28" s="59"/>
      <c r="K28" s="15"/>
      <c r="L28" s="15"/>
      <c r="M28" s="15"/>
      <c r="N28" s="15"/>
      <c r="O28" s="15"/>
      <c r="P28" s="15"/>
      <c r="Q28" s="15"/>
      <c r="R28" s="15"/>
    </row>
    <row r="29" spans="1:18" x14ac:dyDescent="0.2">
      <c r="A29" s="30">
        <v>22</v>
      </c>
      <c r="B29" s="110">
        <v>15.28</v>
      </c>
      <c r="C29" s="110">
        <v>15.45</v>
      </c>
      <c r="D29" s="110">
        <v>15.23</v>
      </c>
      <c r="E29" s="110">
        <v>15.02</v>
      </c>
      <c r="F29" s="110">
        <v>14.99</v>
      </c>
      <c r="G29" s="110">
        <v>14.84</v>
      </c>
      <c r="H29" s="110">
        <v>15.78</v>
      </c>
      <c r="I29" s="110">
        <v>15.7</v>
      </c>
      <c r="J29" s="59"/>
      <c r="K29" s="24"/>
      <c r="L29" s="24"/>
      <c r="M29" s="24"/>
      <c r="N29" s="24"/>
      <c r="O29" s="24"/>
      <c r="P29" s="24"/>
      <c r="Q29" s="24"/>
      <c r="R29" s="24"/>
    </row>
    <row r="30" spans="1:18" x14ac:dyDescent="0.2">
      <c r="A30" s="30">
        <v>23</v>
      </c>
      <c r="B30" s="110">
        <v>16.329999999999998</v>
      </c>
      <c r="C30" s="110">
        <v>17.399999999999999</v>
      </c>
      <c r="D30" s="110">
        <v>16.34</v>
      </c>
      <c r="E30" s="110">
        <v>16.440000000000001</v>
      </c>
      <c r="F30" s="110">
        <v>17.239999999999998</v>
      </c>
      <c r="G30" s="110">
        <v>15.83</v>
      </c>
      <c r="H30" s="110">
        <v>15.96</v>
      </c>
      <c r="I30" s="110">
        <v>16.39</v>
      </c>
      <c r="J30" s="59"/>
      <c r="K30" s="24"/>
      <c r="L30" s="24"/>
      <c r="M30" s="24"/>
      <c r="N30" s="24"/>
      <c r="O30" s="24"/>
      <c r="P30" s="24"/>
      <c r="Q30" s="24"/>
      <c r="R30" s="24"/>
    </row>
    <row r="31" spans="1:18" x14ac:dyDescent="0.2">
      <c r="A31" s="30">
        <v>24</v>
      </c>
      <c r="B31" s="110">
        <v>13.51</v>
      </c>
      <c r="C31" s="110">
        <v>12.49</v>
      </c>
      <c r="D31" s="110">
        <v>12.62</v>
      </c>
      <c r="E31" s="110">
        <v>13.17</v>
      </c>
      <c r="F31" s="110">
        <v>13</v>
      </c>
      <c r="G31" s="110">
        <v>13.32</v>
      </c>
      <c r="H31" s="110">
        <v>13.2</v>
      </c>
      <c r="I31" s="110">
        <v>14.15</v>
      </c>
      <c r="J31" s="59"/>
      <c r="K31" s="24"/>
      <c r="L31" s="24"/>
      <c r="M31" s="24"/>
      <c r="N31" s="24"/>
      <c r="O31" s="24"/>
      <c r="P31" s="24"/>
      <c r="Q31" s="24"/>
      <c r="R31" s="24"/>
    </row>
    <row r="32" spans="1:18" x14ac:dyDescent="0.2">
      <c r="A32" s="30">
        <v>25</v>
      </c>
      <c r="B32" s="110">
        <v>14.67</v>
      </c>
      <c r="C32" s="110">
        <v>14.62</v>
      </c>
      <c r="D32" s="110">
        <v>14.26</v>
      </c>
      <c r="E32" s="110">
        <v>14.51</v>
      </c>
      <c r="F32" s="110">
        <v>14.39</v>
      </c>
      <c r="G32" s="110">
        <v>14.87</v>
      </c>
      <c r="H32" s="110">
        <v>14.88</v>
      </c>
      <c r="I32" s="110">
        <v>15.37</v>
      </c>
      <c r="J32" s="60"/>
      <c r="K32" s="24"/>
      <c r="L32" s="24"/>
      <c r="M32" s="24"/>
      <c r="N32" s="24"/>
      <c r="O32" s="24"/>
      <c r="P32" s="24"/>
      <c r="Q32" s="24"/>
      <c r="R32" s="24"/>
    </row>
    <row r="33" spans="1:18" x14ac:dyDescent="0.2">
      <c r="A33" s="30">
        <v>26</v>
      </c>
      <c r="B33" s="110">
        <v>14.52</v>
      </c>
      <c r="C33" s="110">
        <v>13.65</v>
      </c>
      <c r="D33" s="110">
        <v>14.82</v>
      </c>
      <c r="E33" s="110">
        <v>14.23</v>
      </c>
      <c r="F33" s="110">
        <v>14.5</v>
      </c>
      <c r="G33" s="110">
        <v>13.82</v>
      </c>
      <c r="H33" s="110">
        <v>13.96</v>
      </c>
      <c r="I33" s="110">
        <v>15.8</v>
      </c>
      <c r="J33" s="60"/>
      <c r="K33" s="24"/>
      <c r="L33" s="24"/>
      <c r="M33" s="24"/>
      <c r="N33" s="24"/>
      <c r="O33" s="24"/>
      <c r="P33" s="24"/>
      <c r="Q33" s="24"/>
      <c r="R33" s="24"/>
    </row>
    <row r="34" spans="1:18" x14ac:dyDescent="0.2">
      <c r="A34" s="30">
        <v>27</v>
      </c>
      <c r="B34" s="110">
        <v>14.03</v>
      </c>
      <c r="C34" s="110">
        <v>14.22</v>
      </c>
      <c r="D34" s="110">
        <v>15.16</v>
      </c>
      <c r="E34" s="110">
        <v>13.16</v>
      </c>
      <c r="F34" s="110">
        <v>14.09</v>
      </c>
      <c r="G34" s="110">
        <v>14.23</v>
      </c>
      <c r="H34" s="110">
        <v>14.52</v>
      </c>
      <c r="I34" s="110">
        <v>15.06</v>
      </c>
      <c r="J34" s="60"/>
      <c r="K34" s="24"/>
      <c r="L34" s="24"/>
      <c r="M34" s="24"/>
      <c r="N34" s="24"/>
      <c r="O34" s="24"/>
      <c r="P34" s="24"/>
      <c r="Q34" s="24"/>
      <c r="R34" s="24"/>
    </row>
    <row r="35" spans="1:18" x14ac:dyDescent="0.2">
      <c r="A35" s="30">
        <v>28</v>
      </c>
      <c r="B35" s="110">
        <v>15.16</v>
      </c>
      <c r="C35" s="110">
        <v>15.48</v>
      </c>
      <c r="D35" s="110">
        <v>14.86</v>
      </c>
      <c r="E35" s="110">
        <v>15.49</v>
      </c>
      <c r="F35" s="110">
        <v>15.11</v>
      </c>
      <c r="G35" s="110">
        <v>16.07</v>
      </c>
      <c r="H35" s="110">
        <v>15.77</v>
      </c>
      <c r="I35" s="110">
        <v>15.69</v>
      </c>
      <c r="J35" s="60"/>
      <c r="K35" s="24"/>
      <c r="L35" s="24"/>
      <c r="M35" s="24"/>
      <c r="N35" s="24"/>
      <c r="O35" s="24"/>
      <c r="P35" s="24"/>
      <c r="Q35" s="24"/>
      <c r="R35" s="24"/>
    </row>
    <row r="36" spans="1:18" x14ac:dyDescent="0.2">
      <c r="A36" s="30">
        <v>29</v>
      </c>
      <c r="B36" s="110">
        <v>14.95</v>
      </c>
      <c r="C36" s="110">
        <v>16.05</v>
      </c>
      <c r="D36" s="110">
        <v>15.62</v>
      </c>
      <c r="E36" s="110">
        <v>15.42</v>
      </c>
      <c r="F36" s="110">
        <v>16.489999999999998</v>
      </c>
      <c r="G36" s="110">
        <v>15.4</v>
      </c>
      <c r="H36" s="110">
        <v>15.35</v>
      </c>
      <c r="I36" s="110">
        <v>14.89</v>
      </c>
      <c r="J36" s="60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110">
        <v>12.03</v>
      </c>
      <c r="C37" s="110">
        <v>11.69</v>
      </c>
      <c r="D37" s="110">
        <v>11.4</v>
      </c>
      <c r="E37" s="110">
        <v>11.62</v>
      </c>
      <c r="F37" s="110">
        <v>11.44</v>
      </c>
      <c r="G37" s="110">
        <v>10.93</v>
      </c>
      <c r="H37" s="110">
        <v>11.18</v>
      </c>
      <c r="I37" s="110">
        <v>11.17</v>
      </c>
      <c r="J37" s="60"/>
      <c r="K37" s="50"/>
      <c r="L37" s="51"/>
      <c r="M37" s="51"/>
      <c r="N37" s="51"/>
      <c r="O37" s="51"/>
      <c r="P37" s="51"/>
      <c r="Q37" s="51"/>
      <c r="R37" s="51"/>
    </row>
    <row r="38" spans="1:18" ht="15" x14ac:dyDescent="0.2">
      <c r="A38" s="30">
        <v>31</v>
      </c>
      <c r="B38" s="43"/>
      <c r="C38" s="44"/>
      <c r="D38" s="44"/>
      <c r="E38" s="44"/>
      <c r="F38" s="44"/>
      <c r="G38" s="42"/>
      <c r="H38" s="42"/>
      <c r="I38" s="42"/>
      <c r="J38" s="60"/>
      <c r="K38" s="52"/>
      <c r="L38" s="51"/>
      <c r="M38" s="51"/>
      <c r="N38" s="51"/>
      <c r="O38" s="51"/>
      <c r="P38" s="51"/>
      <c r="Q38" s="51"/>
      <c r="R38" s="51"/>
    </row>
    <row r="39" spans="1:18" ht="15" x14ac:dyDescent="0.2">
      <c r="A39" s="30">
        <v>32</v>
      </c>
      <c r="B39" s="43"/>
      <c r="C39" s="44"/>
      <c r="D39" s="44"/>
      <c r="E39" s="44"/>
      <c r="F39" s="44"/>
      <c r="G39" s="42"/>
      <c r="H39" s="42"/>
      <c r="I39" s="42"/>
      <c r="J39" s="60"/>
      <c r="K39" s="52"/>
      <c r="L39" s="51"/>
      <c r="M39" s="51"/>
      <c r="N39" s="51"/>
      <c r="O39" s="51"/>
      <c r="P39" s="51"/>
      <c r="Q39" s="51"/>
      <c r="R39" s="51"/>
    </row>
    <row r="40" spans="1:18" ht="15" x14ac:dyDescent="0.2">
      <c r="A40" s="30">
        <v>33</v>
      </c>
      <c r="B40" s="43"/>
      <c r="C40" s="44"/>
      <c r="D40" s="44"/>
      <c r="E40" s="44"/>
      <c r="F40" s="44"/>
      <c r="G40" s="42"/>
      <c r="H40" s="42"/>
      <c r="I40" s="42"/>
      <c r="J40" s="60"/>
      <c r="K40" s="125" t="s">
        <v>30</v>
      </c>
      <c r="L40" s="126"/>
      <c r="M40" s="126"/>
      <c r="N40" s="126"/>
      <c r="O40" s="126"/>
      <c r="P40" s="126"/>
      <c r="Q40" s="126"/>
      <c r="R40" s="126"/>
    </row>
    <row r="41" spans="1:18" ht="15" x14ac:dyDescent="0.2">
      <c r="A41" s="30">
        <v>34</v>
      </c>
      <c r="B41" s="43"/>
      <c r="C41" s="44"/>
      <c r="D41" s="44"/>
      <c r="E41" s="44"/>
      <c r="F41" s="44"/>
      <c r="G41" s="42"/>
      <c r="H41" s="42"/>
      <c r="I41" s="42"/>
      <c r="J41" s="60"/>
      <c r="K41" s="53"/>
      <c r="L41" s="54"/>
      <c r="M41" s="54"/>
      <c r="N41" s="54"/>
      <c r="O41" s="54"/>
      <c r="P41" s="54"/>
      <c r="Q41" s="54"/>
      <c r="R41" s="54"/>
    </row>
    <row r="42" spans="1:18" ht="15" x14ac:dyDescent="0.2">
      <c r="A42" s="30">
        <v>35</v>
      </c>
      <c r="B42" s="43"/>
      <c r="C42" s="44"/>
      <c r="D42" s="44"/>
      <c r="E42" s="44"/>
      <c r="F42" s="44"/>
      <c r="G42" s="42"/>
      <c r="H42" s="42"/>
      <c r="I42" s="42"/>
      <c r="J42" s="60"/>
      <c r="K42" s="53"/>
      <c r="L42" s="54"/>
      <c r="M42" s="54"/>
      <c r="N42" s="54"/>
      <c r="O42" s="54"/>
      <c r="P42" s="54"/>
      <c r="Q42" s="54"/>
      <c r="R42" s="54"/>
    </row>
    <row r="43" spans="1:18" ht="15" x14ac:dyDescent="0.2">
      <c r="A43" s="30">
        <v>36</v>
      </c>
      <c r="B43" s="43"/>
      <c r="C43" s="44"/>
      <c r="D43" s="44"/>
      <c r="E43" s="44"/>
      <c r="F43" s="44"/>
      <c r="G43" s="42"/>
      <c r="H43" s="42"/>
      <c r="I43" s="42"/>
      <c r="J43" s="60"/>
      <c r="K43" s="53"/>
      <c r="L43" s="54"/>
      <c r="M43" s="54"/>
      <c r="N43" s="54"/>
      <c r="O43" s="54"/>
      <c r="P43" s="54"/>
      <c r="Q43" s="54"/>
      <c r="R43" s="54"/>
    </row>
    <row r="44" spans="1:18" x14ac:dyDescent="0.2">
      <c r="A44" s="30">
        <v>37</v>
      </c>
      <c r="B44" s="45"/>
      <c r="C44" s="42"/>
      <c r="D44" s="42"/>
      <c r="E44" s="46"/>
      <c r="F44" s="42"/>
      <c r="G44" s="42"/>
      <c r="H44" s="42"/>
      <c r="I44" s="42"/>
      <c r="J44" s="59"/>
      <c r="K44" s="53"/>
      <c r="L44" s="54"/>
      <c r="M44" s="54"/>
      <c r="N44" s="54"/>
      <c r="O44" s="54"/>
      <c r="P44" s="54"/>
      <c r="Q44" s="54"/>
      <c r="R44" s="54"/>
    </row>
    <row r="45" spans="1:18" x14ac:dyDescent="0.2">
      <c r="A45" s="30">
        <v>38</v>
      </c>
      <c r="B45" s="45"/>
      <c r="C45" s="42"/>
      <c r="D45" s="42"/>
      <c r="E45" s="46"/>
      <c r="F45" s="42"/>
      <c r="G45" s="42"/>
      <c r="H45" s="42"/>
      <c r="I45" s="42"/>
      <c r="J45" s="59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5"/>
      <c r="C46" s="42"/>
      <c r="D46" s="42"/>
      <c r="E46" s="46"/>
      <c r="F46" s="42"/>
      <c r="G46" s="42"/>
      <c r="H46" s="42"/>
      <c r="I46" s="42"/>
      <c r="J46" s="60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5"/>
      <c r="C47" s="42"/>
      <c r="D47" s="42"/>
      <c r="E47" s="46"/>
      <c r="F47" s="42"/>
      <c r="G47" s="42"/>
      <c r="H47" s="42"/>
      <c r="I47" s="42"/>
      <c r="J47" s="60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5"/>
      <c r="C48" s="42"/>
      <c r="D48" s="42"/>
      <c r="E48" s="46"/>
      <c r="F48" s="42"/>
      <c r="G48" s="42"/>
      <c r="H48" s="42"/>
      <c r="I48" s="42"/>
      <c r="J48" s="60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5"/>
      <c r="C49" s="42"/>
      <c r="D49" s="42"/>
      <c r="E49" s="46"/>
      <c r="F49" s="42"/>
      <c r="G49" s="42"/>
      <c r="H49" s="42"/>
      <c r="I49" s="42"/>
      <c r="J49" s="60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5"/>
      <c r="C50" s="42"/>
      <c r="D50" s="42"/>
      <c r="E50" s="46"/>
      <c r="F50" s="42"/>
      <c r="G50" s="42"/>
      <c r="H50" s="42"/>
      <c r="I50" s="42"/>
      <c r="J50" s="60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5"/>
      <c r="C51" s="42"/>
      <c r="D51" s="42"/>
      <c r="E51" s="46"/>
      <c r="F51" s="42"/>
      <c r="G51" s="42"/>
      <c r="H51" s="42"/>
      <c r="I51" s="42"/>
      <c r="J51" s="60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5"/>
      <c r="C52" s="42"/>
      <c r="D52" s="42"/>
      <c r="E52" s="46"/>
      <c r="F52" s="42"/>
      <c r="G52" s="42"/>
      <c r="H52" s="42"/>
      <c r="I52" s="42"/>
      <c r="J52" s="60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5"/>
      <c r="C53" s="42"/>
      <c r="D53" s="42"/>
      <c r="E53" s="46"/>
      <c r="F53" s="42"/>
      <c r="G53" s="42"/>
      <c r="H53" s="42"/>
      <c r="I53" s="42"/>
      <c r="J53" s="60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5"/>
      <c r="C54" s="42"/>
      <c r="D54" s="42"/>
      <c r="E54" s="46"/>
      <c r="F54" s="42"/>
      <c r="G54" s="42"/>
      <c r="H54" s="42"/>
      <c r="I54" s="42"/>
      <c r="J54" s="60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5"/>
      <c r="C55" s="42"/>
      <c r="D55" s="42"/>
      <c r="E55" s="46"/>
      <c r="F55" s="42"/>
      <c r="G55" s="42"/>
      <c r="H55" s="42"/>
      <c r="I55" s="42"/>
      <c r="J55" s="60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5"/>
      <c r="C56" s="42"/>
      <c r="D56" s="42"/>
      <c r="E56" s="46"/>
      <c r="F56" s="42"/>
      <c r="G56" s="42"/>
      <c r="H56" s="42"/>
      <c r="I56" s="42"/>
      <c r="J56" s="60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7"/>
      <c r="C57" s="48"/>
      <c r="D57" s="48"/>
      <c r="E57" s="49"/>
      <c r="F57" s="48"/>
      <c r="G57" s="48"/>
      <c r="H57" s="48"/>
      <c r="I57" s="48"/>
      <c r="J57" s="61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36" t="s">
        <v>26</v>
      </c>
      <c r="C61" s="137"/>
      <c r="D61" s="137"/>
      <c r="E61" s="137"/>
      <c r="F61" s="137"/>
      <c r="G61" s="137"/>
      <c r="H61" s="137"/>
      <c r="I61" s="137"/>
      <c r="J61" s="137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103.57142857142858</v>
      </c>
      <c r="D64" s="25">
        <f t="shared" ref="D64:D73" si="2">IF((B8&lt;&gt;0)*ISNUMBER(D8),100*(D8/B8),"")</f>
        <v>99.789915966386559</v>
      </c>
      <c r="E64" s="25">
        <f t="shared" ref="E64:E73" si="3">IF((B8&lt;&gt;0)*ISNUMBER(E8),100*(E8/B8),"")</f>
        <v>103.71148459383754</v>
      </c>
      <c r="F64" s="25">
        <f t="shared" ref="F64:F73" si="4">IF((B8&lt;&gt;0)*ISNUMBER(F8),100*(F8/B8),"")</f>
        <v>97.759103641456591</v>
      </c>
      <c r="G64" s="25">
        <f t="shared" ref="G64:G73" si="5">IF((B8&lt;&gt;0)*ISNUMBER(G8),100*(G8/B8),"")</f>
        <v>100</v>
      </c>
      <c r="H64" s="25">
        <f t="shared" ref="H64:H73" si="6">IF((B8&lt;&gt;0)*ISNUMBER(H8),100*(H8/B8),"")</f>
        <v>103.36134453781514</v>
      </c>
      <c r="I64" s="25">
        <f t="shared" ref="I64:I73" si="7">IF((B8&lt;&gt;0)*ISNUMBER(I8),100*(I8/B8),"")</f>
        <v>98.039215686274517</v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104.34153400868307</v>
      </c>
      <c r="D65" s="25">
        <f t="shared" si="2"/>
        <v>99.276410998552819</v>
      </c>
      <c r="E65" s="25">
        <f t="shared" si="3"/>
        <v>104.19681620839363</v>
      </c>
      <c r="F65" s="25">
        <f t="shared" si="4"/>
        <v>100.7959479015919</v>
      </c>
      <c r="G65" s="25">
        <f t="shared" si="5"/>
        <v>98.263386396526769</v>
      </c>
      <c r="H65" s="25">
        <f t="shared" si="6"/>
        <v>99.131693198263378</v>
      </c>
      <c r="I65" s="25">
        <f t="shared" si="7"/>
        <v>100.7959479015919</v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111.38845553822152</v>
      </c>
      <c r="D66" s="25">
        <f t="shared" si="2"/>
        <v>113.49453978159127</v>
      </c>
      <c r="E66" s="25">
        <f t="shared" si="3"/>
        <v>107.95631825273011</v>
      </c>
      <c r="F66" s="25">
        <f t="shared" si="4"/>
        <v>107.09828393135726</v>
      </c>
      <c r="G66" s="25">
        <f t="shared" si="5"/>
        <v>113.41653666146645</v>
      </c>
      <c r="H66" s="25">
        <f t="shared" si="6"/>
        <v>127.53510140405618</v>
      </c>
      <c r="I66" s="25">
        <f t="shared" si="7"/>
        <v>115.5226209048362</v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94.209499024072869</v>
      </c>
      <c r="D67" s="25">
        <f t="shared" si="2"/>
        <v>94.469746258946003</v>
      </c>
      <c r="E67" s="25">
        <f t="shared" si="3"/>
        <v>98.568640208197806</v>
      </c>
      <c r="F67" s="25">
        <f t="shared" si="4"/>
        <v>106.83148991541967</v>
      </c>
      <c r="G67" s="25">
        <f t="shared" si="5"/>
        <v>98.828887443070926</v>
      </c>
      <c r="H67" s="25">
        <f t="shared" si="6"/>
        <v>91.021470396877035</v>
      </c>
      <c r="I67" s="25">
        <f t="shared" si="7"/>
        <v>99.219258295380612</v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92.10164835164835</v>
      </c>
      <c r="D68" s="25">
        <f t="shared" si="2"/>
        <v>89.97252747252746</v>
      </c>
      <c r="E68" s="25">
        <f t="shared" si="3"/>
        <v>89.766483516483518</v>
      </c>
      <c r="F68" s="25">
        <f t="shared" si="4"/>
        <v>89.010989010989022</v>
      </c>
      <c r="G68" s="25">
        <f t="shared" si="5"/>
        <v>92.513736263736263</v>
      </c>
      <c r="H68" s="25">
        <f t="shared" si="6"/>
        <v>99.244505494505489</v>
      </c>
      <c r="I68" s="25">
        <f t="shared" si="7"/>
        <v>95.39835164835165</v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98.596705308114693</v>
      </c>
      <c r="D69" s="25">
        <f t="shared" si="2"/>
        <v>103.59975594874923</v>
      </c>
      <c r="E69" s="25">
        <f t="shared" si="3"/>
        <v>101.03721781574129</v>
      </c>
      <c r="F69" s="25">
        <f t="shared" si="4"/>
        <v>101.64734594264795</v>
      </c>
      <c r="G69" s="25">
        <f t="shared" si="5"/>
        <v>98.962782184258685</v>
      </c>
      <c r="H69" s="25">
        <f t="shared" si="6"/>
        <v>103.23367907260526</v>
      </c>
      <c r="I69" s="25">
        <f t="shared" si="7"/>
        <v>102.19646125686394</v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90.736984448952001</v>
      </c>
      <c r="D70" s="25">
        <f t="shared" si="2"/>
        <v>93.644354293441523</v>
      </c>
      <c r="E70" s="25">
        <f t="shared" si="3"/>
        <v>94.252873563218401</v>
      </c>
      <c r="F70" s="25">
        <f t="shared" si="4"/>
        <v>94.320486815415833</v>
      </c>
      <c r="G70" s="25">
        <f t="shared" si="5"/>
        <v>97.363083164300207</v>
      </c>
      <c r="H70" s="25">
        <f t="shared" si="6"/>
        <v>94.185260311020969</v>
      </c>
      <c r="I70" s="25">
        <f t="shared" si="7"/>
        <v>98.850574712643677</v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102.56081946222793</v>
      </c>
      <c r="D71" s="25">
        <f t="shared" si="2"/>
        <v>102.24071702944943</v>
      </c>
      <c r="E71" s="25">
        <f t="shared" si="3"/>
        <v>101.85659411011525</v>
      </c>
      <c r="F71" s="25">
        <f t="shared" si="4"/>
        <v>100.96030729833547</v>
      </c>
      <c r="G71" s="25">
        <f t="shared" si="5"/>
        <v>99.295774647887328</v>
      </c>
      <c r="H71" s="25">
        <f t="shared" si="6"/>
        <v>105.63380281690142</v>
      </c>
      <c r="I71" s="25">
        <f t="shared" si="7"/>
        <v>104.22535211267608</v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97.860199714693309</v>
      </c>
      <c r="D72" s="25">
        <f t="shared" si="2"/>
        <v>106.27674750356636</v>
      </c>
      <c r="E72" s="25">
        <f t="shared" si="3"/>
        <v>96.932952924393717</v>
      </c>
      <c r="F72" s="25">
        <f t="shared" si="4"/>
        <v>98.216833095577755</v>
      </c>
      <c r="G72" s="25">
        <f t="shared" si="5"/>
        <v>100.28530670470757</v>
      </c>
      <c r="H72" s="25">
        <f t="shared" si="6"/>
        <v>100.92724679029959</v>
      </c>
      <c r="I72" s="25">
        <f t="shared" si="7"/>
        <v>102.78174037089872</v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95.165189363416602</v>
      </c>
      <c r="D73" s="25">
        <f t="shared" si="2"/>
        <v>97.824335213537466</v>
      </c>
      <c r="E73" s="25">
        <f t="shared" si="3"/>
        <v>94.520547945205479</v>
      </c>
      <c r="F73" s="25">
        <f t="shared" si="4"/>
        <v>98.63013698630138</v>
      </c>
      <c r="G73" s="25">
        <f t="shared" si="5"/>
        <v>97.179693795326344</v>
      </c>
      <c r="H73" s="25">
        <f t="shared" si="6"/>
        <v>97.421434327155524</v>
      </c>
      <c r="I73" s="25">
        <f t="shared" si="7"/>
        <v>95.809830781627724</v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94.893951296150831</v>
      </c>
      <c r="D74" s="25">
        <f t="shared" ref="D74:D103" si="11">IF((B18&lt;&gt;0)*ISNUMBER(D18),100*(D18/B18),"")</f>
        <v>98.114689709347985</v>
      </c>
      <c r="E74" s="25">
        <f t="shared" ref="E74:E103" si="12">IF((B18&lt;&gt;0)*ISNUMBER(E18),100*(E18/B18),"")</f>
        <v>97.250589159465832</v>
      </c>
      <c r="F74" s="25">
        <f t="shared" ref="F74:F103" si="13">IF((B18&lt;&gt;0)*ISNUMBER(F18),100*(F18/B18),"")</f>
        <v>97.407698350353499</v>
      </c>
      <c r="G74" s="25">
        <f t="shared" ref="G74:G103" si="14">IF((B18&lt;&gt;0)*ISNUMBER(G18),100*(G18/B18),"")</f>
        <v>98.743126472898666</v>
      </c>
      <c r="H74" s="25">
        <f t="shared" ref="H74:H103" si="15">IF((B18&lt;&gt;0)*ISNUMBER(H18),100*(H18/B18),"")</f>
        <v>95.129615082482317</v>
      </c>
      <c r="I74" s="25">
        <f t="shared" ref="I74:I103" si="16">IF((B18&lt;&gt;0)*ISNUMBER(I18),100*(I18/B18),"")</f>
        <v>99.607227022780833</v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96.896819239720713</v>
      </c>
      <c r="D75" s="25">
        <f t="shared" si="11"/>
        <v>100.15515903801395</v>
      </c>
      <c r="E75" s="25">
        <f t="shared" si="12"/>
        <v>95.500387897595033</v>
      </c>
      <c r="F75" s="25">
        <f t="shared" si="13"/>
        <v>93.871217998448401</v>
      </c>
      <c r="G75" s="25">
        <f t="shared" si="14"/>
        <v>94.569433669511241</v>
      </c>
      <c r="H75" s="25">
        <f t="shared" si="15"/>
        <v>92.862684251357635</v>
      </c>
      <c r="I75" s="25">
        <f t="shared" si="16"/>
        <v>98.913886733902245</v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92.018072289156606</v>
      </c>
      <c r="D76" s="25">
        <f t="shared" si="11"/>
        <v>94.02610441767068</v>
      </c>
      <c r="E76" s="25">
        <f t="shared" si="12"/>
        <v>92.720883534136533</v>
      </c>
      <c r="F76" s="25">
        <f t="shared" si="13"/>
        <v>93.273092369477894</v>
      </c>
      <c r="G76" s="25">
        <f t="shared" si="14"/>
        <v>97.088353413654602</v>
      </c>
      <c r="H76" s="25">
        <f t="shared" si="15"/>
        <v>95.98393574297188</v>
      </c>
      <c r="I76" s="25">
        <f t="shared" si="16"/>
        <v>94.979919678714865</v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98.338658146964846</v>
      </c>
      <c r="D77" s="25">
        <f t="shared" si="11"/>
        <v>105.36741214057508</v>
      </c>
      <c r="E77" s="25">
        <f t="shared" si="12"/>
        <v>97.188498402555908</v>
      </c>
      <c r="F77" s="25">
        <f t="shared" si="13"/>
        <v>102.04472843450478</v>
      </c>
      <c r="G77" s="25">
        <f t="shared" si="14"/>
        <v>99.16932907348243</v>
      </c>
      <c r="H77" s="25">
        <f t="shared" si="15"/>
        <v>102.93929712460064</v>
      </c>
      <c r="I77" s="25">
        <f t="shared" si="16"/>
        <v>98.466453674121396</v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97.483443708609272</v>
      </c>
      <c r="D78" s="25">
        <f t="shared" si="11"/>
        <v>93.973509933774835</v>
      </c>
      <c r="E78" s="25">
        <f t="shared" si="12"/>
        <v>95.298013245033118</v>
      </c>
      <c r="F78" s="25">
        <f t="shared" si="13"/>
        <v>92.119205298013256</v>
      </c>
      <c r="G78" s="25">
        <f t="shared" si="14"/>
        <v>98.410596026490055</v>
      </c>
      <c r="H78" s="25">
        <f t="shared" si="15"/>
        <v>97.019867549668888</v>
      </c>
      <c r="I78" s="25">
        <f t="shared" si="16"/>
        <v>95.894039735099341</v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99.585798816568044</v>
      </c>
      <c r="D79" s="25">
        <f t="shared" si="11"/>
        <v>93.786982248520715</v>
      </c>
      <c r="E79" s="25">
        <f t="shared" si="12"/>
        <v>93.727810650887577</v>
      </c>
      <c r="F79" s="25">
        <f t="shared" si="13"/>
        <v>101.24260355029587</v>
      </c>
      <c r="G79" s="25">
        <f t="shared" si="14"/>
        <v>95.91715976331362</v>
      </c>
      <c r="H79" s="25">
        <f t="shared" si="15"/>
        <v>102.42603550295858</v>
      </c>
      <c r="I79" s="25">
        <f t="shared" si="16"/>
        <v>99.289940828402379</v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97.104806022003473</v>
      </c>
      <c r="D80" s="25">
        <f t="shared" si="11"/>
        <v>99.826288361320209</v>
      </c>
      <c r="E80" s="25">
        <f t="shared" si="12"/>
        <v>99.652576722640433</v>
      </c>
      <c r="F80" s="25">
        <f t="shared" si="13"/>
        <v>101.21598147075855</v>
      </c>
      <c r="G80" s="25">
        <f t="shared" si="14"/>
        <v>98.031268094962371</v>
      </c>
      <c r="H80" s="25">
        <f t="shared" si="15"/>
        <v>97.278517660683278</v>
      </c>
      <c r="I80" s="25">
        <f t="shared" si="16"/>
        <v>100.75275043427909</v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94.440433212996382</v>
      </c>
      <c r="D81" s="25">
        <f t="shared" si="11"/>
        <v>98.989169675090267</v>
      </c>
      <c r="E81" s="25">
        <f t="shared" si="12"/>
        <v>99.494584837545119</v>
      </c>
      <c r="F81" s="25">
        <f t="shared" si="13"/>
        <v>97.184115523465707</v>
      </c>
      <c r="G81" s="25">
        <f t="shared" si="14"/>
        <v>102.96028880866426</v>
      </c>
      <c r="H81" s="25">
        <f t="shared" si="15"/>
        <v>95.451263537906144</v>
      </c>
      <c r="I81" s="25">
        <f t="shared" si="16"/>
        <v>98.844765342960287</v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98.301763553233172</v>
      </c>
      <c r="D82" s="25">
        <f t="shared" si="11"/>
        <v>98.693664271717836</v>
      </c>
      <c r="E82" s="25">
        <f t="shared" si="12"/>
        <v>101.5022860875245</v>
      </c>
      <c r="F82" s="25">
        <f t="shared" si="13"/>
        <v>100.45721750489875</v>
      </c>
      <c r="G82" s="25">
        <f t="shared" si="14"/>
        <v>96.995427824951008</v>
      </c>
      <c r="H82" s="25">
        <f t="shared" si="15"/>
        <v>101.82887001959504</v>
      </c>
      <c r="I82" s="25">
        <f t="shared" si="16"/>
        <v>100.32658393207055</v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>
        <f t="shared" si="10"/>
        <v>100.35149384885764</v>
      </c>
      <c r="D83" s="25">
        <f t="shared" si="11"/>
        <v>98.711189220855317</v>
      </c>
      <c r="E83" s="25">
        <f t="shared" si="12"/>
        <v>96.250732278851785</v>
      </c>
      <c r="F83" s="25">
        <f t="shared" si="13"/>
        <v>99.882835383714124</v>
      </c>
      <c r="G83" s="25">
        <f t="shared" si="14"/>
        <v>100.35149384885764</v>
      </c>
      <c r="H83" s="25">
        <f t="shared" si="15"/>
        <v>93.731693028705337</v>
      </c>
      <c r="I83" s="25">
        <f t="shared" si="16"/>
        <v>98.125366139425893</v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>
        <f t="shared" si="9"/>
        <v>100</v>
      </c>
      <c r="C84" s="25">
        <f t="shared" si="10"/>
        <v>100.94562647754137</v>
      </c>
      <c r="D84" s="25">
        <f t="shared" si="11"/>
        <v>106.54058313632781</v>
      </c>
      <c r="E84" s="25">
        <f t="shared" si="12"/>
        <v>101.81245074862098</v>
      </c>
      <c r="F84" s="25">
        <f t="shared" si="13"/>
        <v>103.07328605200948</v>
      </c>
      <c r="G84" s="25">
        <f t="shared" si="14"/>
        <v>103.94011032308906</v>
      </c>
      <c r="H84" s="25">
        <f t="shared" si="15"/>
        <v>100.94562647754137</v>
      </c>
      <c r="I84" s="25">
        <f t="shared" si="16"/>
        <v>101.65484633569741</v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>
        <f t="shared" si="9"/>
        <v>100</v>
      </c>
      <c r="C85" s="25">
        <f t="shared" si="10"/>
        <v>101.11256544502618</v>
      </c>
      <c r="D85" s="25">
        <f t="shared" si="11"/>
        <v>99.672774869109958</v>
      </c>
      <c r="E85" s="25">
        <f t="shared" si="12"/>
        <v>98.298429319371721</v>
      </c>
      <c r="F85" s="25">
        <f t="shared" si="13"/>
        <v>98.102094240837701</v>
      </c>
      <c r="G85" s="25">
        <f t="shared" si="14"/>
        <v>97.120418848167546</v>
      </c>
      <c r="H85" s="25">
        <f t="shared" si="15"/>
        <v>103.27225130890052</v>
      </c>
      <c r="I85" s="25">
        <f t="shared" si="16"/>
        <v>102.74869109947645</v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>
        <f t="shared" si="9"/>
        <v>100</v>
      </c>
      <c r="C86" s="25">
        <f t="shared" si="10"/>
        <v>106.5523576240049</v>
      </c>
      <c r="D86" s="25">
        <f t="shared" si="11"/>
        <v>100.06123698714025</v>
      </c>
      <c r="E86" s="25">
        <f t="shared" si="12"/>
        <v>100.67360685854258</v>
      </c>
      <c r="F86" s="25">
        <f t="shared" si="13"/>
        <v>105.57256582976117</v>
      </c>
      <c r="G86" s="25">
        <f t="shared" si="14"/>
        <v>96.938150642988376</v>
      </c>
      <c r="H86" s="25">
        <f t="shared" si="15"/>
        <v>97.734231475811413</v>
      </c>
      <c r="I86" s="25">
        <f t="shared" si="16"/>
        <v>100.3674219228414</v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>
        <f t="shared" si="9"/>
        <v>100</v>
      </c>
      <c r="C87" s="25">
        <f t="shared" si="10"/>
        <v>92.450037009622505</v>
      </c>
      <c r="D87" s="25">
        <f t="shared" si="11"/>
        <v>93.412287194670611</v>
      </c>
      <c r="E87" s="25">
        <f t="shared" si="12"/>
        <v>97.483345669874168</v>
      </c>
      <c r="F87" s="25">
        <f t="shared" si="13"/>
        <v>96.22501850481126</v>
      </c>
      <c r="G87" s="25">
        <f t="shared" si="14"/>
        <v>98.593634344929683</v>
      </c>
      <c r="H87" s="25">
        <f t="shared" si="15"/>
        <v>97.705403404885274</v>
      </c>
      <c r="I87" s="25">
        <f t="shared" si="16"/>
        <v>104.73723168023687</v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>
        <f t="shared" si="9"/>
        <v>100</v>
      </c>
      <c r="C88" s="25">
        <f t="shared" si="10"/>
        <v>99.659168370824801</v>
      </c>
      <c r="D88" s="25">
        <f t="shared" si="11"/>
        <v>97.205180640763473</v>
      </c>
      <c r="E88" s="25">
        <f t="shared" si="12"/>
        <v>98.909338786639395</v>
      </c>
      <c r="F88" s="25">
        <f t="shared" si="13"/>
        <v>98.091342876618953</v>
      </c>
      <c r="G88" s="25">
        <f t="shared" si="14"/>
        <v>101.36332651670075</v>
      </c>
      <c r="H88" s="25">
        <f t="shared" si="15"/>
        <v>101.43149284253579</v>
      </c>
      <c r="I88" s="25">
        <f t="shared" si="16"/>
        <v>104.77164280845261</v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>
        <f t="shared" si="9"/>
        <v>100</v>
      </c>
      <c r="C89" s="25">
        <f t="shared" si="10"/>
        <v>94.008264462809919</v>
      </c>
      <c r="D89" s="25">
        <f t="shared" si="11"/>
        <v>102.06611570247934</v>
      </c>
      <c r="E89" s="25">
        <f t="shared" si="12"/>
        <v>98.002754820936644</v>
      </c>
      <c r="F89" s="25">
        <f t="shared" si="13"/>
        <v>99.862258953168052</v>
      </c>
      <c r="G89" s="25">
        <f t="shared" si="14"/>
        <v>95.179063360881543</v>
      </c>
      <c r="H89" s="25">
        <f t="shared" si="15"/>
        <v>96.143250688705237</v>
      </c>
      <c r="I89" s="25">
        <f t="shared" si="16"/>
        <v>108.81542699724518</v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>
        <f t="shared" si="9"/>
        <v>100</v>
      </c>
      <c r="C90" s="25">
        <f t="shared" si="10"/>
        <v>101.35424091233074</v>
      </c>
      <c r="D90" s="25">
        <f t="shared" si="11"/>
        <v>108.05416963649324</v>
      </c>
      <c r="E90" s="25">
        <f t="shared" si="12"/>
        <v>93.799002138275128</v>
      </c>
      <c r="F90" s="25">
        <f t="shared" si="13"/>
        <v>100.42765502494655</v>
      </c>
      <c r="G90" s="25">
        <f t="shared" si="14"/>
        <v>101.42551674982181</v>
      </c>
      <c r="H90" s="25">
        <f t="shared" si="15"/>
        <v>103.49251603706344</v>
      </c>
      <c r="I90" s="25">
        <f t="shared" si="16"/>
        <v>107.34141126158234</v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>
        <f t="shared" si="9"/>
        <v>100</v>
      </c>
      <c r="C91" s="25">
        <f t="shared" si="10"/>
        <v>102.11081794195252</v>
      </c>
      <c r="D91" s="25">
        <f t="shared" si="11"/>
        <v>98.021108179419528</v>
      </c>
      <c r="E91" s="25">
        <f t="shared" si="12"/>
        <v>102.17678100263852</v>
      </c>
      <c r="F91" s="25">
        <f t="shared" si="13"/>
        <v>99.670184696569919</v>
      </c>
      <c r="G91" s="25">
        <f t="shared" si="14"/>
        <v>106.00263852242745</v>
      </c>
      <c r="H91" s="25">
        <f t="shared" si="15"/>
        <v>104.02374670184696</v>
      </c>
      <c r="I91" s="25">
        <f t="shared" si="16"/>
        <v>103.49604221635884</v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>
        <f t="shared" si="9"/>
        <v>100</v>
      </c>
      <c r="C92" s="25">
        <f t="shared" si="10"/>
        <v>107.35785953177259</v>
      </c>
      <c r="D92" s="25">
        <f t="shared" si="11"/>
        <v>104.48160535117057</v>
      </c>
      <c r="E92" s="25">
        <f t="shared" si="12"/>
        <v>103.1438127090301</v>
      </c>
      <c r="F92" s="25">
        <f t="shared" si="13"/>
        <v>110.30100334448161</v>
      </c>
      <c r="G92" s="25">
        <f t="shared" si="14"/>
        <v>103.01003344481605</v>
      </c>
      <c r="H92" s="25">
        <f t="shared" si="15"/>
        <v>102.67558528428094</v>
      </c>
      <c r="I92" s="25">
        <f t="shared" si="16"/>
        <v>99.598662207357876</v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>
        <f t="shared" si="9"/>
        <v>100</v>
      </c>
      <c r="C93" s="25">
        <f t="shared" si="10"/>
        <v>97.173732335827097</v>
      </c>
      <c r="D93" s="25">
        <f t="shared" si="11"/>
        <v>94.763092269326691</v>
      </c>
      <c r="E93" s="25">
        <f t="shared" si="12"/>
        <v>96.591853699085618</v>
      </c>
      <c r="F93" s="25">
        <f t="shared" si="13"/>
        <v>95.095594347464669</v>
      </c>
      <c r="G93" s="25">
        <f t="shared" si="14"/>
        <v>90.856192851205321</v>
      </c>
      <c r="H93" s="25">
        <f t="shared" si="15"/>
        <v>92.93433083956775</v>
      </c>
      <c r="I93" s="25">
        <f t="shared" si="16"/>
        <v>92.851205320033259</v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5"/>
      <c r="L98" s="56"/>
      <c r="M98" s="56"/>
      <c r="N98" s="56"/>
      <c r="O98" s="56"/>
      <c r="P98" s="56"/>
      <c r="Q98" s="56"/>
      <c r="R98" s="56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7"/>
      <c r="L99" s="56"/>
      <c r="M99" s="56"/>
      <c r="N99" s="56"/>
      <c r="O99" s="56"/>
      <c r="P99" s="56"/>
      <c r="Q99" s="56"/>
      <c r="R99" s="56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7"/>
      <c r="L100" s="56"/>
      <c r="M100" s="56"/>
      <c r="N100" s="56"/>
      <c r="O100" s="56"/>
      <c r="P100" s="56"/>
      <c r="Q100" s="56"/>
      <c r="R100" s="56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7"/>
      <c r="L101" s="56"/>
      <c r="M101" s="56"/>
      <c r="N101" s="56"/>
      <c r="O101" s="56"/>
      <c r="P101" s="56"/>
      <c r="Q101" s="56"/>
      <c r="R101" s="56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27" t="s">
        <v>29</v>
      </c>
      <c r="L102" s="128"/>
      <c r="M102" s="128"/>
      <c r="N102" s="128"/>
      <c r="O102" s="128"/>
      <c r="P102" s="128"/>
      <c r="Q102" s="128"/>
      <c r="R102" s="128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29"/>
      <c r="L103" s="128"/>
      <c r="M103" s="128"/>
      <c r="N103" s="128"/>
      <c r="O103" s="128"/>
      <c r="P103" s="128"/>
      <c r="Q103" s="128"/>
      <c r="R103" s="128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29"/>
      <c r="L104" s="128"/>
      <c r="M104" s="128"/>
      <c r="N104" s="128"/>
      <c r="O104" s="128"/>
      <c r="P104" s="128"/>
      <c r="Q104" s="128"/>
      <c r="R104" s="128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29"/>
      <c r="L105" s="128"/>
      <c r="M105" s="128"/>
      <c r="N105" s="128"/>
      <c r="O105" s="128"/>
      <c r="P105" s="128"/>
      <c r="Q105" s="128"/>
      <c r="R105" s="128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29"/>
      <c r="L106" s="128"/>
      <c r="M106" s="128"/>
      <c r="N106" s="128"/>
      <c r="O106" s="128"/>
      <c r="P106" s="128"/>
      <c r="Q106" s="128"/>
      <c r="R106" s="128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7"/>
      <c r="L107" s="56"/>
      <c r="M107" s="56"/>
      <c r="N107" s="56"/>
      <c r="O107" s="56"/>
      <c r="P107" s="56"/>
      <c r="Q107" s="56"/>
      <c r="R107" s="56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7"/>
      <c r="L108" s="56"/>
      <c r="M108" s="56"/>
      <c r="N108" s="56"/>
      <c r="O108" s="56"/>
      <c r="P108" s="56"/>
      <c r="Q108" s="56"/>
      <c r="R108" s="56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7"/>
      <c r="L109" s="56"/>
      <c r="M109" s="56"/>
      <c r="N109" s="56"/>
      <c r="O109" s="56"/>
      <c r="P109" s="56"/>
      <c r="Q109" s="56"/>
      <c r="R109" s="56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7"/>
      <c r="L110" s="56"/>
      <c r="M110" s="56"/>
      <c r="N110" s="56"/>
      <c r="O110" s="56"/>
      <c r="P110" s="56"/>
      <c r="Q110" s="56"/>
      <c r="R110" s="56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98.755745801247755</v>
      </c>
      <c r="D114" s="26">
        <f t="shared" si="27"/>
        <v>99.550379115017861</v>
      </c>
      <c r="E114" s="26">
        <f t="shared" si="27"/>
        <v>98.409255590252258</v>
      </c>
      <c r="F114" s="26">
        <f t="shared" si="27"/>
        <v>99.346354143123079</v>
      </c>
      <c r="G114" s="26">
        <f t="shared" si="27"/>
        <v>99.092491662103143</v>
      </c>
      <c r="H114" s="26">
        <f t="shared" si="27"/>
        <v>99.89019176371896</v>
      </c>
      <c r="I114" s="26">
        <f>IF(I115&gt;0,AVERAGE(I64:I113),"")</f>
        <v>100.8140956347395</v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30</v>
      </c>
      <c r="C115" s="26">
        <f t="shared" ref="C115:J115" si="28">COUNT(C64:C113)</f>
        <v>30</v>
      </c>
      <c r="D115" s="26">
        <f t="shared" si="28"/>
        <v>30</v>
      </c>
      <c r="E115" s="26">
        <f t="shared" si="28"/>
        <v>30</v>
      </c>
      <c r="F115" s="26">
        <f t="shared" si="28"/>
        <v>30</v>
      </c>
      <c r="G115" s="26">
        <f t="shared" si="28"/>
        <v>30</v>
      </c>
      <c r="H115" s="26">
        <f t="shared" si="28"/>
        <v>30</v>
      </c>
      <c r="I115" s="26">
        <f t="shared" si="28"/>
        <v>30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4.8796904164537711</v>
      </c>
      <c r="D116" s="26">
        <f t="shared" si="29"/>
        <v>5.1606001553251195</v>
      </c>
      <c r="E116" s="26">
        <f t="shared" si="29"/>
        <v>3.9488331717340071</v>
      </c>
      <c r="F116" s="26">
        <f t="shared" si="29"/>
        <v>4.5903354036998678</v>
      </c>
      <c r="G116" s="26">
        <f t="shared" si="29"/>
        <v>4.1709814449029849</v>
      </c>
      <c r="H116" s="26">
        <f t="shared" si="29"/>
        <v>6.5492821190050359</v>
      </c>
      <c r="I116" s="26">
        <f>IF(I115&gt;0,STDEV(I64:I113),"")</f>
        <v>4.5453065045708492</v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0.89090550491116949</v>
      </c>
      <c r="D117" s="26">
        <f t="shared" si="30"/>
        <v>0.94219237177874393</v>
      </c>
      <c r="E117" s="26">
        <f t="shared" si="30"/>
        <v>0.72095500132779566</v>
      </c>
      <c r="F117" s="26">
        <f t="shared" si="30"/>
        <v>0.83807674904033358</v>
      </c>
      <c r="G117" s="26">
        <f t="shared" si="30"/>
        <v>0.76151354143628536</v>
      </c>
      <c r="H117" s="26">
        <f t="shared" si="30"/>
        <v>1.1957298506814307</v>
      </c>
      <c r="I117" s="26">
        <f>IF(I115&gt;0,I116/SQRT(I115),"")</f>
        <v>0.82985563444280419</v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1.6991270265334986</v>
      </c>
      <c r="C118" s="26">
        <f t="shared" si="31"/>
        <v>1.6991270265334986</v>
      </c>
      <c r="D118" s="26">
        <f t="shared" si="31"/>
        <v>1.6991270265334986</v>
      </c>
      <c r="E118" s="26">
        <f t="shared" si="31"/>
        <v>1.6991270265334986</v>
      </c>
      <c r="F118" s="26">
        <f t="shared" si="31"/>
        <v>1.6991270265334986</v>
      </c>
      <c r="G118" s="26">
        <f t="shared" si="31"/>
        <v>1.6991270265334986</v>
      </c>
      <c r="H118" s="26">
        <f t="shared" si="31"/>
        <v>1.6991270265334986</v>
      </c>
      <c r="I118" s="26">
        <f t="shared" si="31"/>
        <v>1.6991270265334986</v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1.5137616214820406</v>
      </c>
      <c r="D119" s="26">
        <f t="shared" si="32"/>
        <v>1.6009045230829617</v>
      </c>
      <c r="E119" s="26">
        <f t="shared" si="32"/>
        <v>1.224994127670552</v>
      </c>
      <c r="F119" s="26">
        <f t="shared" si="32"/>
        <v>1.4239988546037632</v>
      </c>
      <c r="G119" s="26">
        <f t="shared" si="32"/>
        <v>1.2939082393256296</v>
      </c>
      <c r="H119" s="26">
        <f t="shared" si="32"/>
        <v>2.0316969057256835</v>
      </c>
      <c r="I119" s="26">
        <f>IF(I115&gt;2,I118*I117,"")</f>
        <v>1.4100301366028718</v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90.736984448952001</v>
      </c>
      <c r="D120" s="26">
        <f t="shared" si="33"/>
        <v>89.97252747252746</v>
      </c>
      <c r="E120" s="26">
        <f t="shared" si="33"/>
        <v>89.766483516483518</v>
      </c>
      <c r="F120" s="26">
        <f t="shared" si="33"/>
        <v>89.010989010989022</v>
      </c>
      <c r="G120" s="26">
        <f t="shared" si="33"/>
        <v>90.856192851205321</v>
      </c>
      <c r="H120" s="26">
        <f t="shared" si="33"/>
        <v>91.021470396877035</v>
      </c>
      <c r="I120" s="26">
        <f t="shared" si="33"/>
        <v>92.851205320033259</v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111.38845553822152</v>
      </c>
      <c r="D121" s="26">
        <f t="shared" si="34"/>
        <v>113.49453978159127</v>
      </c>
      <c r="E121" s="26">
        <f t="shared" si="34"/>
        <v>107.95631825273011</v>
      </c>
      <c r="F121" s="26">
        <f t="shared" si="34"/>
        <v>110.30100334448161</v>
      </c>
      <c r="G121" s="26">
        <f t="shared" si="34"/>
        <v>113.41653666146645</v>
      </c>
      <c r="H121" s="26">
        <f t="shared" si="34"/>
        <v>127.53510140405618</v>
      </c>
      <c r="I121" s="26">
        <f t="shared" si="34"/>
        <v>115.5226209048362</v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96.4</v>
      </c>
      <c r="C122" s="38">
        <f>100-B3</f>
        <v>96.4</v>
      </c>
      <c r="D122" s="38">
        <f>100-B3</f>
        <v>96.4</v>
      </c>
      <c r="E122" s="38">
        <f>100-B3</f>
        <v>96.4</v>
      </c>
      <c r="F122" s="38">
        <f>100-B3</f>
        <v>96.4</v>
      </c>
      <c r="G122" s="38">
        <f>100-B3</f>
        <v>96.4</v>
      </c>
      <c r="H122" s="38">
        <f>100-B3</f>
        <v>96.4</v>
      </c>
      <c r="I122" s="38">
        <f>100-B3</f>
        <v>96.4</v>
      </c>
      <c r="J122" s="38">
        <f>100-B3</f>
        <v>96.4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103.6</v>
      </c>
      <c r="C123" s="24">
        <f>100+B3</f>
        <v>103.6</v>
      </c>
      <c r="D123" s="24">
        <f>100+B3</f>
        <v>103.6</v>
      </c>
      <c r="E123" s="24">
        <f>100+B3</f>
        <v>103.6</v>
      </c>
      <c r="F123" s="24">
        <f>100+B3</f>
        <v>103.6</v>
      </c>
      <c r="G123" s="24">
        <f>100+B3</f>
        <v>103.6</v>
      </c>
      <c r="H123" s="24">
        <f>100+B3</f>
        <v>103.6</v>
      </c>
      <c r="I123" s="24">
        <f>100+B3</f>
        <v>103.6</v>
      </c>
      <c r="J123" s="24">
        <f>100+B3</f>
        <v>103.6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90</v>
      </c>
      <c r="C124" s="24">
        <f>100-E3</f>
        <v>90</v>
      </c>
      <c r="D124" s="24">
        <f>100-E3</f>
        <v>90</v>
      </c>
      <c r="E124" s="24">
        <f>100-E3</f>
        <v>90</v>
      </c>
      <c r="F124" s="24">
        <f>100-E3</f>
        <v>90</v>
      </c>
      <c r="G124" s="24">
        <f>100-E3</f>
        <v>90</v>
      </c>
      <c r="H124" s="24">
        <f>100-E3</f>
        <v>90</v>
      </c>
      <c r="I124" s="24">
        <f>100-E3</f>
        <v>90</v>
      </c>
      <c r="J124" s="39">
        <f>100-E3</f>
        <v>90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110</v>
      </c>
      <c r="C125" s="41">
        <f>100+E3</f>
        <v>110</v>
      </c>
      <c r="D125" s="41">
        <f>100+E3</f>
        <v>110</v>
      </c>
      <c r="E125" s="41">
        <f>100+E3</f>
        <v>110</v>
      </c>
      <c r="F125" s="41">
        <f>100+E3</f>
        <v>110</v>
      </c>
      <c r="G125" s="41">
        <f>100+E3</f>
        <v>110</v>
      </c>
      <c r="H125" s="41">
        <f>100+E3</f>
        <v>110</v>
      </c>
      <c r="I125" s="41">
        <f>100+E3</f>
        <v>110</v>
      </c>
      <c r="J125" s="37">
        <f>100+E3</f>
        <v>110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workbookViewId="0">
      <selection activeCell="P23" sqref="P23"/>
    </sheetView>
  </sheetViews>
  <sheetFormatPr baseColWidth="10" defaultRowHeight="12.75" x14ac:dyDescent="0.2"/>
  <cols>
    <col min="1" max="16384" width="11.42578125" style="63"/>
  </cols>
  <sheetData>
    <row r="2" spans="2:13" ht="13.5" thickBot="1" x14ac:dyDescent="0.25"/>
    <row r="3" spans="2:13" ht="34.5" x14ac:dyDescent="0.45">
      <c r="B3" s="96" t="s">
        <v>79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2:13" ht="60.75" customHeight="1" x14ac:dyDescent="0.2">
      <c r="B4" s="138" t="s">
        <v>106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40"/>
    </row>
    <row r="5" spans="2:13" x14ac:dyDescent="0.2">
      <c r="B5" s="99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</row>
    <row r="6" spans="2:13" x14ac:dyDescent="0.2">
      <c r="B6" s="9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</row>
    <row r="7" spans="2:13" x14ac:dyDescent="0.2">
      <c r="B7" s="99" t="s">
        <v>104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</row>
    <row r="8" spans="2:13" x14ac:dyDescent="0.2">
      <c r="B8" s="99" t="s">
        <v>98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1"/>
    </row>
    <row r="9" spans="2:13" x14ac:dyDescent="0.2">
      <c r="B9" s="99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1"/>
    </row>
    <row r="10" spans="2:13" x14ac:dyDescent="0.2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1"/>
    </row>
    <row r="11" spans="2:13" x14ac:dyDescent="0.2"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1"/>
    </row>
    <row r="12" spans="2:13" x14ac:dyDescent="0.2">
      <c r="B12" s="9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1"/>
    </row>
    <row r="13" spans="2:13" ht="13.5" thickBot="1" x14ac:dyDescent="0.25">
      <c r="B13" s="102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4"/>
    </row>
    <row r="14" spans="2:13" ht="45" thickBot="1" x14ac:dyDescent="0.6">
      <c r="B14" s="105"/>
    </row>
    <row r="15" spans="2:13" ht="44.25" x14ac:dyDescent="0.55000000000000004">
      <c r="B15" s="106" t="s">
        <v>80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8"/>
    </row>
    <row r="16" spans="2:13" x14ac:dyDescent="0.2">
      <c r="B16" s="99" t="s">
        <v>105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1"/>
    </row>
    <row r="17" spans="2:13" x14ac:dyDescent="0.2">
      <c r="B17" s="99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1"/>
    </row>
    <row r="18" spans="2:13" x14ac:dyDescent="0.2"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1"/>
    </row>
    <row r="19" spans="2:13" x14ac:dyDescent="0.2">
      <c r="B19" s="99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1"/>
    </row>
    <row r="20" spans="2:13" x14ac:dyDescent="0.2"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1"/>
    </row>
    <row r="21" spans="2:13" x14ac:dyDescent="0.2">
      <c r="B21" s="99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1"/>
    </row>
    <row r="22" spans="2:13" x14ac:dyDescent="0.2"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1"/>
    </row>
    <row r="23" spans="2:13" ht="13.5" thickBot="1" x14ac:dyDescent="0.25">
      <c r="B23" s="102" t="s">
        <v>107</v>
      </c>
      <c r="C23" s="103"/>
      <c r="D23" s="103" t="s">
        <v>97</v>
      </c>
      <c r="E23" s="103"/>
      <c r="F23" s="103"/>
      <c r="G23" s="103" t="s">
        <v>108</v>
      </c>
      <c r="H23" s="103"/>
      <c r="I23" s="103"/>
      <c r="J23" s="103"/>
      <c r="K23" s="103"/>
      <c r="L23" s="103"/>
      <c r="M23" s="104"/>
    </row>
  </sheetData>
  <mergeCells count="1">
    <mergeCell ref="B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2019-06-26T11:06:45Z</dcterms:modified>
</cp:coreProperties>
</file>