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13_ncr:1_{494E7C25-60BF-420F-BAD3-44E671C229F1}" xr6:coauthVersionLast="36" xr6:coauthVersionMax="36" xr10:uidLastSave="{00000000-0000-0000-0000-000000000000}"/>
  <bookViews>
    <workbookView xWindow="0" yWindow="0" windowWidth="28800" windowHeight="12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C115" i="1"/>
  <c r="C116" i="1" s="1"/>
  <c r="C117" i="1" s="1"/>
  <c r="E115" i="1"/>
  <c r="E121" i="1" s="1"/>
  <c r="F115" i="1"/>
  <c r="F121" i="1" s="1"/>
  <c r="D115" i="1"/>
  <c r="G115" i="1"/>
  <c r="G120" i="1" s="1"/>
  <c r="I115" i="1"/>
  <c r="I118" i="1" s="1"/>
  <c r="H115" i="1"/>
  <c r="H120" i="1" s="1"/>
  <c r="J115" i="1"/>
  <c r="C114" i="1"/>
  <c r="C120" i="1"/>
  <c r="F120" i="1"/>
  <c r="J119" i="1"/>
  <c r="J121" i="1"/>
  <c r="J120" i="1"/>
  <c r="J116" i="1"/>
  <c r="J118" i="1"/>
  <c r="J114" i="1"/>
  <c r="J117" i="1"/>
  <c r="B121" i="1"/>
  <c r="B120" i="1"/>
  <c r="B116" i="1"/>
  <c r="B117" i="1" s="1"/>
  <c r="B118" i="1"/>
  <c r="B114" i="1"/>
  <c r="E120" i="1"/>
  <c r="G118" i="1"/>
  <c r="D114" i="1"/>
  <c r="D118" i="1"/>
  <c r="D121" i="1"/>
  <c r="D116" i="1"/>
  <c r="D117" i="1" s="1"/>
  <c r="D120" i="1"/>
  <c r="G114" i="1" l="1"/>
  <c r="I120" i="1"/>
  <c r="G121" i="1"/>
  <c r="E114" i="1"/>
  <c r="E117" i="1"/>
  <c r="D119" i="1"/>
  <c r="E116" i="1"/>
  <c r="B119" i="1"/>
  <c r="I121" i="1"/>
  <c r="G116" i="1"/>
  <c r="G117" i="1" s="1"/>
  <c r="G119" i="1" s="1"/>
  <c r="H114" i="1"/>
  <c r="C121" i="1"/>
  <c r="I114" i="1"/>
  <c r="C118" i="1"/>
  <c r="C119" i="1" s="1"/>
  <c r="H121" i="1"/>
  <c r="H118" i="1"/>
  <c r="I116" i="1"/>
  <c r="I117" i="1"/>
  <c r="F118" i="1"/>
  <c r="H116" i="1"/>
  <c r="H117" i="1" s="1"/>
  <c r="F114" i="1"/>
  <c r="E118" i="1"/>
  <c r="I119" i="1"/>
  <c r="F116" i="1"/>
  <c r="F117" i="1" s="1"/>
  <c r="E119" i="1" l="1"/>
  <c r="F119" i="1"/>
  <c r="H119" i="1"/>
</calcChain>
</file>

<file path=xl/sharedStrings.xml><?xml version="1.0" encoding="utf-8"?>
<sst xmlns="http://schemas.openxmlformats.org/spreadsheetml/2006/main" count="116" uniqueCount="105">
  <si>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</si>
  <si>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</si>
  <si>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</si>
  <si>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</si>
  <si>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</si>
  <si>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</si>
  <si>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</si>
  <si>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</si>
  <si>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</si>
  <si>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</si>
  <si>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</si>
  <si>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</si>
  <si>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</si>
  <si>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</si>
  <si>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</si>
  <si>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</si>
  <si>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</si>
  <si>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</si>
  <si>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</si>
  <si>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</si>
  <si>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</si>
  <si>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</si>
  <si>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</si>
  <si>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</si>
  <si>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</si>
  <si>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</si>
  <si>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</si>
  <si>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</si>
  <si>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</si>
  <si>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</si>
  <si>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</si>
  <si>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</si>
  <si>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</si>
  <si>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</si>
  <si>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</si>
  <si>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</si>
  <si>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</si>
  <si>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</si>
  <si>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</si>
  <si>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</si>
  <si>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</si>
  <si>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</si>
  <si>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</si>
  <si>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</si>
  <si>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</si>
  <si>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</si>
  <si>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</si>
  <si>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</si>
  <si>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</si>
  <si>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</si>
  <si>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</si>
  <si>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</si>
  <si>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</si>
  <si>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</si>
  <si>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</si>
  <si>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</si>
  <si>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</si>
  <si>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</si>
  <si>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</si>
  <si>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</si>
  <si>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</si>
  <si>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</si>
  <si>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</si>
  <si>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</si>
  <si>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</si>
  <si>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</si>
  <si>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</si>
  <si>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</si>
  <si>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</si>
  <si>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</si>
  <si>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</si>
  <si>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</si>
  <si>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</si>
  <si>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</si>
  <si>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</si>
  <si>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</si>
  <si>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</si>
  <si>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</si>
  <si>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</si>
  <si>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</si>
  <si>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</si>
  <si>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Minutter</t>
  </si>
  <si>
    <t>B-Laktat, oppbevart i isbad</t>
  </si>
  <si>
    <t>Amperiometri</t>
  </si>
  <si>
    <t>Radiometer ABL 90 Flex</t>
  </si>
  <si>
    <t>Sensorkassett Ref 946-008, reagenspakke Ref 944157</t>
  </si>
  <si>
    <t>x</t>
  </si>
  <si>
    <t>Ingen, kun oppbevaring</t>
  </si>
  <si>
    <t>BD Vacutainer 4,0 mL (ref 367869)</t>
  </si>
  <si>
    <t>10 minutter</t>
  </si>
  <si>
    <t>20 minutter</t>
  </si>
  <si>
    <t>30 minutter</t>
  </si>
  <si>
    <t>45 minutter</t>
  </si>
  <si>
    <t>60 minutter</t>
  </si>
  <si>
    <t>Prøverør oppbevart i isbad under hele forsøket</t>
  </si>
  <si>
    <t>Laboratoriemedisin UNN Tromsø</t>
  </si>
  <si>
    <t>21.09.2017 - 30.01.2018</t>
  </si>
  <si>
    <t>Laktat</t>
  </si>
  <si>
    <t>Natriumheparin fullblod</t>
  </si>
  <si>
    <t>Raymond.Jakobsen@unn.no  Tlf 77628109</t>
  </si>
  <si>
    <t>Holdbarhet laktat oppbevart i isbad</t>
  </si>
  <si>
    <t>Laktat viste rask stigning etter prøvetaking ved oppbevaring i romtemperatur (22 garder celsius). Av praktiske årsaker ønsket vi derfor å teste</t>
  </si>
  <si>
    <t>holdbarhet ved nedkjøling av prøver. NB! Prøvene ble plassert i plast-engangsbeger med vann og isbiter. Ved lang oppbevaring må man etterfylle med isbiter.</t>
  </si>
  <si>
    <t>02.02.2019 Raymond Jakobsen</t>
  </si>
  <si>
    <t>Laktat i natriumheparin fullblod er holdbar i 60 minutter etter prøvetaking gitt at prøveglassene oppbevares i isbad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</si>
</sst>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164" fontId="0" fillId="0" borderId="0" xfId="0" applyNumberFormat="1"/>
    <xf numFmtId="0" fontId="24" fillId="4" borderId="0" xfId="0" applyFont="1" applyFill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3" fillId="5" borderId="38" xfId="1" applyFill="1" applyBorder="1" applyAlignment="1" applyProtection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Data!$B$8:$J$8</c:f>
              <c:numCache>
                <c:formatCode>0.0</c:formatCode>
                <c:ptCount val="9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0.9</c:v>
                </c:pt>
                <c:pt idx="5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18-4769-93A0-9A2C05570C9D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Data!$B$9:$J$9</c:f>
              <c:numCache>
                <c:formatCode>0.0</c:formatCode>
                <c:ptCount val="9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18-4769-93A0-9A2C05570C9D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Data!$B$10:$J$10</c:f>
              <c:numCache>
                <c:formatCode>0.0</c:formatCode>
                <c:ptCount val="9"/>
                <c:pt idx="0">
                  <c:v>2.4</c:v>
                </c:pt>
                <c:pt idx="1">
                  <c:v>2.4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218-4769-93A0-9A2C05570C9D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Data!$B$11:$J$11</c:f>
              <c:numCache>
                <c:formatCode>0.0</c:formatCode>
                <c:ptCount val="9"/>
                <c:pt idx="0" formatCode="General">
                  <c:v>3.2</c:v>
                </c:pt>
                <c:pt idx="1">
                  <c:v>3.2</c:v>
                </c:pt>
                <c:pt idx="2">
                  <c:v>3.2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218-4769-93A0-9A2C05570C9D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Data!$B$12:$J$12</c:f>
              <c:numCache>
                <c:formatCode>0.0</c:formatCode>
                <c:ptCount val="9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218-4769-93A0-9A2C05570C9D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Data!$B$13:$J$13</c:f>
              <c:numCache>
                <c:formatCode>0.0</c:formatCode>
                <c:ptCount val="9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218-4769-93A0-9A2C05570C9D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Data!$B$14:$J$14</c:f>
              <c:numCache>
                <c:formatCode>0.0</c:formatCode>
                <c:ptCount val="9"/>
                <c:pt idx="0">
                  <c:v>0.6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0.7</c:v>
                </c:pt>
                <c:pt idx="5">
                  <c:v>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218-4769-93A0-9A2C05570C9D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Data!$B$15:$J$15</c:f>
              <c:numCache>
                <c:formatCode>0.0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218-4769-93A0-9A2C05570C9D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Data!$B$16:$J$16</c:f>
              <c:numCache>
                <c:formatCode>0.0</c:formatCode>
                <c:ptCount val="9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0.9</c:v>
                </c:pt>
                <c:pt idx="5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218-4769-93A0-9A2C05570C9D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Data!$B$17:$J$17</c:f>
              <c:numCache>
                <c:formatCode>0.0</c:formatCode>
                <c:ptCount val="9"/>
                <c:pt idx="0">
                  <c:v>3.1</c:v>
                </c:pt>
                <c:pt idx="1">
                  <c:v>3.2</c:v>
                </c:pt>
                <c:pt idx="2">
                  <c:v>3.1</c:v>
                </c:pt>
                <c:pt idx="3">
                  <c:v>3.1</c:v>
                </c:pt>
                <c:pt idx="4">
                  <c:v>3.1</c:v>
                </c:pt>
                <c:pt idx="5">
                  <c:v>3.2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218-4769-93A0-9A2C05570C9D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Data!$B$18:$J$18</c:f>
              <c:numCache>
                <c:formatCode>0.0</c:formatCode>
                <c:ptCount val="9"/>
                <c:pt idx="0">
                  <c:v>0.7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0.9</c:v>
                </c:pt>
                <c:pt idx="5">
                  <c:v>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0218-4769-93A0-9A2C05570C9D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Data!$B$19:$J$19</c:f>
              <c:numCache>
                <c:formatCode>0.0</c:formatCode>
                <c:ptCount val="9"/>
                <c:pt idx="0">
                  <c:v>10</c:v>
                </c:pt>
                <c:pt idx="1">
                  <c:v>10.199999999999999</c:v>
                </c:pt>
                <c:pt idx="2">
                  <c:v>10.3</c:v>
                </c:pt>
                <c:pt idx="3">
                  <c:v>10.3</c:v>
                </c:pt>
                <c:pt idx="4">
                  <c:v>10.3</c:v>
                </c:pt>
                <c:pt idx="5">
                  <c:v>10.3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218-4769-93A0-9A2C05570C9D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Data!$B$20:$J$20</c:f>
              <c:numCache>
                <c:formatCode>0.0</c:formatCode>
                <c:ptCount val="9"/>
                <c:pt idx="0">
                  <c:v>1.1000000000000001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218-4769-93A0-9A2C05570C9D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Data!$B$21:$J$21</c:f>
              <c:numCache>
                <c:formatCode>0.0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218-4769-93A0-9A2C05570C9D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Data!$B$22:$J$22</c:f>
              <c:numCache>
                <c:formatCode>0.0</c:formatCode>
                <c:ptCount val="9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1.2</c:v>
                </c:pt>
                <c:pt idx="5">
                  <c:v>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218-4769-93A0-9A2C05570C9D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  <c:pt idx="0">
                  <c:v>4.5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218-4769-93A0-9A2C05570C9D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218-4769-93A0-9A2C05570C9D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  <c:pt idx="0">
                  <c:v>9.6999999999999993</c:v>
                </c:pt>
                <c:pt idx="1">
                  <c:v>9.9</c:v>
                </c:pt>
                <c:pt idx="2">
                  <c:v>9.8000000000000007</c:v>
                </c:pt>
                <c:pt idx="3">
                  <c:v>9.8000000000000007</c:v>
                </c:pt>
                <c:pt idx="4">
                  <c:v>9.8000000000000007</c:v>
                </c:pt>
                <c:pt idx="5">
                  <c:v>9.8000000000000007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218-4769-93A0-9A2C05570C9D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  <c:pt idx="0" formatCode="General">
                  <c:v>0.4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218-4769-93A0-9A2C05570C9D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  <c:pt idx="0">
                  <c:v>2.8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218-4769-93A0-9A2C05570C9D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218-4769-93A0-9A2C05570C9D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218-4769-93A0-9A2C05570C9D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218-4769-93A0-9A2C05570C9D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218-4769-93A0-9A2C05570C9D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0218-4769-93A0-9A2C05570C9D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0218-4769-93A0-9A2C05570C9D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0218-4769-93A0-9A2C05570C9D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0218-4769-93A0-9A2C05570C9D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0218-4769-93A0-9A2C05570C9D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0218-4769-93A0-9A2C05570C9D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0218-4769-93A0-9A2C05570C9D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0218-4769-93A0-9A2C05570C9D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0218-4769-93A0-9A2C05570C9D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0218-4769-93A0-9A2C05570C9D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0218-4769-93A0-9A2C05570C9D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0218-4769-93A0-9A2C05570C9D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0218-4769-93A0-9A2C05570C9D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0218-4769-93A0-9A2C05570C9D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0218-4769-93A0-9A2C05570C9D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0218-4769-93A0-9A2C05570C9D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0218-4769-93A0-9A2C05570C9D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0218-4769-93A0-9A2C05570C9D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0218-4769-93A0-9A2C05570C9D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0218-4769-93A0-9A2C05570C9D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0218-4769-93A0-9A2C05570C9D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0218-4769-93A0-9A2C05570C9D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0218-4769-93A0-9A2C05570C9D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0218-4769-93A0-9A2C05570C9D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0218-4769-93A0-9A2C05570C9D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0218-4769-93A0-9A2C05570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0190232"/>
        <c:axId val="328430592"/>
      </c:scatterChart>
      <c:valAx>
        <c:axId val="330190232"/>
        <c:scaling>
          <c:orientation val="minMax"/>
          <c:max val="6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Minutter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28430592"/>
        <c:crosses val="autoZero"/>
        <c:crossBetween val="midCat"/>
      </c:valAx>
      <c:valAx>
        <c:axId val="328430592"/>
        <c:scaling>
          <c:orientation val="minMax"/>
          <c:max val="12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30190232"/>
        <c:crosses val="autoZero"/>
        <c:crossBetween val="midCat"/>
        <c:majorUnit val="1"/>
        <c:minorUnit val="0.1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112.5</c:v>
                </c:pt>
                <c:pt idx="5">
                  <c:v>112.5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2D-4CEF-91B2-935BC5957DDE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108.33333333333334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2D-4CEF-91B2-935BC5957DDE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104.16666666666667</c:v>
                </c:pt>
                <c:pt idx="3">
                  <c:v>104.16666666666667</c:v>
                </c:pt>
                <c:pt idx="4">
                  <c:v>104.16666666666667</c:v>
                </c:pt>
                <c:pt idx="5">
                  <c:v>104.16666666666667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2D-4CEF-91B2-935BC5957DDE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92D-4CEF-91B2-935BC5957DDE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92D-4CEF-91B2-935BC5957DDE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116.66666666666667</c:v>
                </c:pt>
                <c:pt idx="4">
                  <c:v>116.66666666666667</c:v>
                </c:pt>
                <c:pt idx="5">
                  <c:v>116.66666666666667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92D-4CEF-91B2-935BC5957DDE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116.66666666666667</c:v>
                </c:pt>
                <c:pt idx="5">
                  <c:v>116.66666666666667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92D-4CEF-91B2-935BC5957DDE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111.11111111111111</c:v>
                </c:pt>
                <c:pt idx="5">
                  <c:v>111.11111111111111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92D-4CEF-91B2-935BC5957DDE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112.5</c:v>
                </c:pt>
                <c:pt idx="5">
                  <c:v>112.5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92D-4CEF-91B2-935BC5957DDE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103.2258064516129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103.2258064516129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92D-4CEF-91B2-935BC5957DDE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114.28571428571431</c:v>
                </c:pt>
                <c:pt idx="2">
                  <c:v>114.28571428571431</c:v>
                </c:pt>
                <c:pt idx="3">
                  <c:v>114.28571428571431</c:v>
                </c:pt>
                <c:pt idx="4">
                  <c:v>128.57142857142858</c:v>
                </c:pt>
                <c:pt idx="5">
                  <c:v>128.57142857142858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92D-4CEF-91B2-935BC5957DDE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102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92D-4CEF-91B2-935BC5957DDE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109.09090909090908</c:v>
                </c:pt>
                <c:pt idx="2">
                  <c:v>109.09090909090908</c:v>
                </c:pt>
                <c:pt idx="3">
                  <c:v>109.09090909090908</c:v>
                </c:pt>
                <c:pt idx="4">
                  <c:v>109.09090909090908</c:v>
                </c:pt>
                <c:pt idx="5">
                  <c:v>109.09090909090908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92D-4CEF-91B2-935BC5957DDE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111.11111111111111</c:v>
                </c:pt>
                <c:pt idx="3">
                  <c:v>111.11111111111111</c:v>
                </c:pt>
                <c:pt idx="4">
                  <c:v>111.11111111111111</c:v>
                </c:pt>
                <c:pt idx="5">
                  <c:v>111.11111111111111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92D-4CEF-91B2-935BC5957DDE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109.09090909090908</c:v>
                </c:pt>
                <c:pt idx="5">
                  <c:v>109.09090909090908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92D-4CEF-91B2-935BC5957DDE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92D-4CEF-91B2-935BC5957DDE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92D-4CEF-91B2-935BC5957DDE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102.06185567010311</c:v>
                </c:pt>
                <c:pt idx="2">
                  <c:v>101.03092783505157</c:v>
                </c:pt>
                <c:pt idx="3">
                  <c:v>101.03092783505157</c:v>
                </c:pt>
                <c:pt idx="4">
                  <c:v>101.03092783505157</c:v>
                </c:pt>
                <c:pt idx="5">
                  <c:v>101.03092783505157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92D-4CEF-91B2-935BC5957DDE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125</c:v>
                </c:pt>
                <c:pt idx="2">
                  <c:v>125</c:v>
                </c:pt>
                <c:pt idx="3">
                  <c:v>125</c:v>
                </c:pt>
                <c:pt idx="4">
                  <c:v>125</c:v>
                </c:pt>
                <c:pt idx="5">
                  <c:v>125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92D-4CEF-91B2-935BC5957DDE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103.57142857142858</c:v>
                </c:pt>
                <c:pt idx="2">
                  <c:v>103.57142857142858</c:v>
                </c:pt>
                <c:pt idx="3">
                  <c:v>103.57142857142858</c:v>
                </c:pt>
                <c:pt idx="4">
                  <c:v>103.57142857142858</c:v>
                </c:pt>
                <c:pt idx="5">
                  <c:v>107.14285714285714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92D-4CEF-91B2-935BC5957DDE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92D-4CEF-91B2-935BC5957DDE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92D-4CEF-91B2-935BC5957DDE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92D-4CEF-91B2-935BC5957DDE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892D-4CEF-91B2-935BC5957DDE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92D-4CEF-91B2-935BC5957DDE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892D-4CEF-91B2-935BC5957DDE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92D-4CEF-91B2-935BC5957DDE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92D-4CEF-91B2-935BC5957DDE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92D-4CEF-91B2-935BC5957DDE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92D-4CEF-91B2-935BC5957DDE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92D-4CEF-91B2-935BC5957DDE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92D-4CEF-91B2-935BC5957DDE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92D-4CEF-91B2-935BC5957DDE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892D-4CEF-91B2-935BC5957DDE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92D-4CEF-91B2-935BC5957DDE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892D-4CEF-91B2-935BC5957DDE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92D-4CEF-91B2-935BC5957DDE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92D-4CEF-91B2-935BC5957DDE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892D-4CEF-91B2-935BC5957DDE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892D-4CEF-91B2-935BC5957DDE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892D-4CEF-91B2-935BC5957DDE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892D-4CEF-91B2-935BC5957DDE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892D-4CEF-91B2-935BC5957DDE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892D-4CEF-91B2-935BC5957DDE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892D-4CEF-91B2-935BC5957DDE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892D-4CEF-91B2-935BC5957DDE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892D-4CEF-91B2-935BC5957DDE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892D-4CEF-91B2-935BC5957DDE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892D-4CEF-91B2-935BC5957DDE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892D-4CEF-91B2-935BC5957DDE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2.4577114618387035</c:v>
                  </c:pt>
                  <c:pt idx="2">
                    <c:v>2.542357291599401</c:v>
                  </c:pt>
                  <c:pt idx="3">
                    <c:v>3.0350909648615416</c:v>
                  </c:pt>
                  <c:pt idx="4">
                    <c:v>3.3980541317525366</c:v>
                  </c:pt>
                  <c:pt idx="5">
                    <c:v>3.192901233258679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2.4577114618387035</c:v>
                  </c:pt>
                  <c:pt idx="2">
                    <c:v>2.542357291599401</c:v>
                  </c:pt>
                  <c:pt idx="3">
                    <c:v>3.0350909648615416</c:v>
                  </c:pt>
                  <c:pt idx="4">
                    <c:v>3.3980541317525366</c:v>
                  </c:pt>
                  <c:pt idx="5">
                    <c:v>3.192901233258679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102.96178570348839</c:v>
                </c:pt>
                <c:pt idx="2">
                  <c:v>103.56283787804406</c:v>
                </c:pt>
                <c:pt idx="3">
                  <c:v>105.39617121137739</c:v>
                </c:pt>
                <c:pt idx="4">
                  <c:v>109.20389126909745</c:v>
                </c:pt>
                <c:pt idx="5">
                  <c:v>109.9604196869162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892D-4CEF-91B2-935BC5957DDE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892D-4CEF-91B2-935BC5957DDE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108</c:v>
                </c:pt>
                <c:pt idx="1">
                  <c:v>108</c:v>
                </c:pt>
                <c:pt idx="2">
                  <c:v>108</c:v>
                </c:pt>
                <c:pt idx="3">
                  <c:v>108</c:v>
                </c:pt>
                <c:pt idx="4">
                  <c:v>108</c:v>
                </c:pt>
                <c:pt idx="5">
                  <c:v>108</c:v>
                </c:pt>
                <c:pt idx="6">
                  <c:v>108</c:v>
                </c:pt>
                <c:pt idx="7">
                  <c:v>108</c:v>
                </c:pt>
                <c:pt idx="8">
                  <c:v>108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892D-4CEF-91B2-935BC5957DDE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69.599999999999994</c:v>
                </c:pt>
                <c:pt idx="1">
                  <c:v>69.599999999999994</c:v>
                </c:pt>
                <c:pt idx="2">
                  <c:v>69.599999999999994</c:v>
                </c:pt>
                <c:pt idx="3">
                  <c:v>69.599999999999994</c:v>
                </c:pt>
                <c:pt idx="4">
                  <c:v>69.599999999999994</c:v>
                </c:pt>
                <c:pt idx="5">
                  <c:v>69.599999999999994</c:v>
                </c:pt>
                <c:pt idx="6">
                  <c:v>69.599999999999994</c:v>
                </c:pt>
                <c:pt idx="7">
                  <c:v>69.599999999999994</c:v>
                </c:pt>
                <c:pt idx="8">
                  <c:v>69.599999999999994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892D-4CEF-91B2-935BC5957DDE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130.4</c:v>
                </c:pt>
                <c:pt idx="1">
                  <c:v>130.4</c:v>
                </c:pt>
                <c:pt idx="2">
                  <c:v>130.4</c:v>
                </c:pt>
                <c:pt idx="3">
                  <c:v>130.4</c:v>
                </c:pt>
                <c:pt idx="4">
                  <c:v>130.4</c:v>
                </c:pt>
                <c:pt idx="5">
                  <c:v>130.4</c:v>
                </c:pt>
                <c:pt idx="6">
                  <c:v>130.4</c:v>
                </c:pt>
                <c:pt idx="7">
                  <c:v>130.4</c:v>
                </c:pt>
                <c:pt idx="8">
                  <c:v>130.4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892D-4CEF-91B2-935BC5957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8431768"/>
        <c:axId val="328432160"/>
      </c:scatterChart>
      <c:valAx>
        <c:axId val="328431768"/>
        <c:scaling>
          <c:orientation val="minMax"/>
          <c:max val="6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Minutter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28432160"/>
        <c:crosses val="autoZero"/>
        <c:crossBetween val="midCat"/>
      </c:valAx>
      <c:valAx>
        <c:axId val="328432160"/>
        <c:scaling>
          <c:orientation val="minMax"/>
          <c:min val="6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2843176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ymond.Jakobsen@unn.no%20%20Tlf%2077628109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L26" sqref="L26"/>
    </sheetView>
  </sheetViews>
  <sheetFormatPr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12" t="s">
        <v>44</v>
      </c>
      <c r="D3" s="112"/>
      <c r="E3" s="112"/>
      <c r="F3" s="112"/>
      <c r="G3" s="112"/>
      <c r="H3" s="112"/>
      <c r="I3" s="112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70" t="s">
        <v>95</v>
      </c>
      <c r="E8" s="71"/>
      <c r="F8" s="71"/>
      <c r="G8" s="71"/>
      <c r="H8" s="71"/>
      <c r="I8" s="72"/>
    </row>
    <row r="9" spans="3:9" ht="26.25" customHeight="1" x14ac:dyDescent="0.3">
      <c r="C9" s="69" t="s">
        <v>47</v>
      </c>
      <c r="D9" s="113" t="s">
        <v>96</v>
      </c>
      <c r="E9" s="114"/>
      <c r="F9" s="114"/>
      <c r="G9" s="114"/>
      <c r="H9" s="114"/>
      <c r="I9" s="115"/>
    </row>
    <row r="10" spans="3:9" ht="20.25" x14ac:dyDescent="0.3">
      <c r="C10" s="69" t="s">
        <v>48</v>
      </c>
      <c r="D10" s="116" t="s">
        <v>99</v>
      </c>
      <c r="E10" s="117"/>
      <c r="F10" s="117"/>
      <c r="G10" s="117"/>
      <c r="H10" s="117"/>
      <c r="I10" s="118"/>
    </row>
    <row r="11" spans="3:9" x14ac:dyDescent="0.2">
      <c r="C11" s="73" t="s">
        <v>49</v>
      </c>
      <c r="D11" s="119"/>
      <c r="E11" s="120"/>
      <c r="F11" s="120"/>
      <c r="G11" s="120"/>
      <c r="H11" s="120"/>
      <c r="I11" s="121"/>
    </row>
    <row r="12" spans="3:9" ht="25.5" customHeight="1" x14ac:dyDescent="0.3">
      <c r="C12" s="69" t="s">
        <v>50</v>
      </c>
      <c r="D12" s="113" t="s">
        <v>97</v>
      </c>
      <c r="E12" s="114"/>
      <c r="F12" s="114"/>
      <c r="G12" s="114"/>
      <c r="H12" s="114"/>
      <c r="I12" s="115"/>
    </row>
    <row r="13" spans="3:9" ht="24.75" customHeight="1" x14ac:dyDescent="0.3">
      <c r="C13" s="69" t="s">
        <v>51</v>
      </c>
      <c r="D13" s="113" t="s">
        <v>98</v>
      </c>
      <c r="E13" s="114"/>
      <c r="F13" s="114"/>
      <c r="G13" s="114"/>
      <c r="H13" s="114"/>
      <c r="I13" s="115"/>
    </row>
  </sheetData>
  <mergeCells count="5">
    <mergeCell ref="C3:I3"/>
    <mergeCell ref="D9:I9"/>
    <mergeCell ref="D10:I11"/>
    <mergeCell ref="D12:I12"/>
    <mergeCell ref="D13:I13"/>
  </mergeCells>
  <hyperlinks>
    <hyperlink ref="D10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opLeftCell="A22" workbookViewId="0">
      <selection activeCell="B53" sqref="B53"/>
    </sheetView>
  </sheetViews>
  <sheetFormatPr defaultColWidth="11.42578125" defaultRowHeight="12.75" x14ac:dyDescent="0.2"/>
  <cols>
    <col min="1" max="1" width="57.42578125" style="75" customWidth="1"/>
    <col min="2" max="2" width="46.5703125" style="75" customWidth="1"/>
    <col min="3" max="3" width="13" style="75" customWidth="1"/>
    <col min="4" max="4" width="13.28515625" style="75" customWidth="1"/>
    <col min="5" max="5" width="13.42578125" style="75" customWidth="1"/>
    <col min="6" max="6" width="13.5703125" style="75" customWidth="1"/>
    <col min="7" max="7" width="13.7109375" style="75" bestFit="1" customWidth="1"/>
    <col min="8" max="16384" width="11.42578125" style="75"/>
  </cols>
  <sheetData>
    <row r="1" spans="1:7" ht="20.25" x14ac:dyDescent="0.3">
      <c r="A1" s="74" t="s">
        <v>42</v>
      </c>
      <c r="B1" s="74"/>
      <c r="C1" s="74"/>
      <c r="D1" s="74"/>
      <c r="E1" s="74"/>
      <c r="F1" s="74"/>
      <c r="G1" s="74"/>
    </row>
    <row r="2" spans="1:7" ht="20.25" x14ac:dyDescent="0.3">
      <c r="A2" s="76" t="s">
        <v>100</v>
      </c>
      <c r="B2" s="74"/>
      <c r="C2" s="74"/>
      <c r="D2" s="74"/>
      <c r="E2" s="74"/>
      <c r="F2" s="74"/>
      <c r="G2" s="74"/>
    </row>
    <row r="3" spans="1:7" ht="20.25" x14ac:dyDescent="0.3">
      <c r="A3" s="74" t="s">
        <v>53</v>
      </c>
      <c r="B3" s="77" t="s">
        <v>97</v>
      </c>
      <c r="C3" s="74"/>
      <c r="D3" s="74"/>
      <c r="E3" s="74"/>
      <c r="F3" s="74"/>
      <c r="G3" s="74"/>
    </row>
    <row r="4" spans="1:7" ht="15" x14ac:dyDescent="0.2">
      <c r="A4" s="78" t="s">
        <v>40</v>
      </c>
      <c r="B4" s="78"/>
      <c r="C4" s="78"/>
      <c r="D4" s="78"/>
      <c r="E4" s="78"/>
      <c r="F4" s="78"/>
      <c r="G4" s="78"/>
    </row>
    <row r="5" spans="1:7" ht="15" x14ac:dyDescent="0.2">
      <c r="A5" s="79" t="s">
        <v>84</v>
      </c>
      <c r="B5" s="80"/>
      <c r="C5" s="80"/>
      <c r="D5" s="80"/>
      <c r="E5" s="80"/>
      <c r="F5" s="80"/>
      <c r="G5" s="80"/>
    </row>
    <row r="6" spans="1:7" ht="15" x14ac:dyDescent="0.2">
      <c r="A6" s="78"/>
      <c r="B6" s="80"/>
      <c r="C6" s="80"/>
      <c r="D6" s="78"/>
      <c r="E6" s="78"/>
      <c r="F6" s="78"/>
      <c r="G6" s="78"/>
    </row>
    <row r="7" spans="1:7" ht="15" x14ac:dyDescent="0.2">
      <c r="A7" s="78" t="s">
        <v>41</v>
      </c>
      <c r="B7" s="80"/>
      <c r="C7" s="80"/>
      <c r="D7" s="80"/>
      <c r="E7" s="80"/>
      <c r="F7" s="80"/>
      <c r="G7" s="80"/>
    </row>
    <row r="8" spans="1:7" ht="15" x14ac:dyDescent="0.2">
      <c r="A8" s="79" t="s">
        <v>83</v>
      </c>
      <c r="B8" s="80"/>
      <c r="C8" s="80"/>
      <c r="D8" s="80"/>
      <c r="E8" s="80"/>
      <c r="F8" s="80"/>
      <c r="G8" s="80"/>
    </row>
    <row r="9" spans="1:7" ht="15" x14ac:dyDescent="0.2">
      <c r="A9" s="78"/>
      <c r="B9" s="80"/>
      <c r="C9" s="80"/>
      <c r="D9" s="80"/>
      <c r="E9" s="78"/>
      <c r="F9" s="78"/>
      <c r="G9" s="78"/>
    </row>
    <row r="10" spans="1:7" ht="15" x14ac:dyDescent="0.2">
      <c r="A10" s="78" t="s">
        <v>43</v>
      </c>
      <c r="B10" s="80"/>
      <c r="C10" s="80"/>
      <c r="D10" s="80"/>
      <c r="E10" s="80"/>
      <c r="F10" s="80"/>
      <c r="G10" s="80"/>
    </row>
    <row r="11" spans="1:7" ht="15" x14ac:dyDescent="0.2">
      <c r="A11" s="79" t="s">
        <v>85</v>
      </c>
      <c r="B11" s="80"/>
      <c r="C11" s="80"/>
      <c r="D11" s="80"/>
      <c r="E11" s="80"/>
      <c r="F11" s="80"/>
      <c r="G11" s="80"/>
    </row>
    <row r="12" spans="1:7" ht="15" x14ac:dyDescent="0.2">
      <c r="A12" s="78"/>
      <c r="B12" s="78"/>
      <c r="C12" s="78"/>
      <c r="D12" s="78"/>
      <c r="E12" s="78"/>
      <c r="F12" s="78"/>
      <c r="G12" s="78"/>
    </row>
    <row r="13" spans="1:7" ht="15" x14ac:dyDescent="0.2">
      <c r="A13" s="78" t="s">
        <v>34</v>
      </c>
      <c r="B13" s="78"/>
      <c r="C13" s="78"/>
      <c r="D13" s="78"/>
      <c r="E13" s="78"/>
      <c r="F13" s="78"/>
      <c r="G13" s="78"/>
    </row>
    <row r="14" spans="1:7" ht="15" x14ac:dyDescent="0.2">
      <c r="A14" s="81"/>
      <c r="B14" s="82" t="s">
        <v>31</v>
      </c>
      <c r="C14" s="82"/>
      <c r="D14" s="82"/>
      <c r="E14" s="78"/>
      <c r="F14" s="78"/>
      <c r="G14" s="78"/>
    </row>
    <row r="15" spans="1:7" ht="15" x14ac:dyDescent="0.2">
      <c r="A15" s="81" t="s">
        <v>86</v>
      </c>
      <c r="B15" s="82" t="s">
        <v>33</v>
      </c>
      <c r="C15" s="83"/>
      <c r="D15" s="84"/>
      <c r="E15" s="78"/>
      <c r="F15" s="78"/>
      <c r="G15" s="80"/>
    </row>
    <row r="16" spans="1:7" ht="15" x14ac:dyDescent="0.2">
      <c r="A16" s="81"/>
      <c r="B16" s="85" t="s">
        <v>32</v>
      </c>
      <c r="C16" s="86"/>
      <c r="D16" s="87"/>
      <c r="E16" s="78"/>
      <c r="F16" s="78"/>
      <c r="G16" s="78"/>
    </row>
    <row r="17" spans="1:7" ht="15" x14ac:dyDescent="0.2">
      <c r="A17" s="78"/>
      <c r="B17" s="78"/>
      <c r="C17" s="78"/>
      <c r="D17" s="78"/>
      <c r="E17" s="78"/>
      <c r="F17" s="78"/>
      <c r="G17" s="78"/>
    </row>
    <row r="18" spans="1:7" ht="15" x14ac:dyDescent="0.2">
      <c r="A18" s="78" t="s">
        <v>36</v>
      </c>
      <c r="B18" s="78"/>
      <c r="C18" s="78"/>
      <c r="D18" s="78"/>
      <c r="E18" s="78"/>
      <c r="F18" s="78"/>
      <c r="G18" s="78"/>
    </row>
    <row r="19" spans="1:7" ht="15" x14ac:dyDescent="0.2">
      <c r="A19" s="81"/>
      <c r="B19" s="82" t="s">
        <v>35</v>
      </c>
      <c r="C19" s="78"/>
      <c r="D19" s="78"/>
      <c r="E19" s="78"/>
      <c r="F19" s="78"/>
      <c r="G19" s="78"/>
    </row>
    <row r="20" spans="1:7" ht="15" x14ac:dyDescent="0.2">
      <c r="A20" s="81"/>
      <c r="B20" s="82" t="s">
        <v>38</v>
      </c>
      <c r="C20" s="78"/>
      <c r="D20" s="78"/>
      <c r="E20" s="78"/>
      <c r="F20" s="78"/>
      <c r="G20" s="78"/>
    </row>
    <row r="21" spans="1:7" ht="15" x14ac:dyDescent="0.2">
      <c r="A21" s="81"/>
      <c r="B21" s="82" t="s">
        <v>37</v>
      </c>
      <c r="C21" s="78"/>
      <c r="D21" s="78"/>
      <c r="E21" s="78"/>
      <c r="F21" s="78"/>
      <c r="G21" s="78"/>
    </row>
    <row r="22" spans="1:7" ht="15" x14ac:dyDescent="0.2">
      <c r="A22" s="81" t="s">
        <v>87</v>
      </c>
      <c r="B22" s="82" t="s">
        <v>39</v>
      </c>
      <c r="C22" s="78"/>
      <c r="D22" s="78"/>
      <c r="E22" s="78"/>
      <c r="F22" s="78"/>
      <c r="G22" s="78"/>
    </row>
    <row r="23" spans="1:7" ht="15" x14ac:dyDescent="0.2">
      <c r="A23" s="78"/>
      <c r="B23" s="78"/>
      <c r="C23" s="78"/>
      <c r="D23" s="78"/>
      <c r="E23" s="78"/>
      <c r="F23" s="78"/>
      <c r="G23" s="78"/>
    </row>
    <row r="24" spans="1:7" ht="15" x14ac:dyDescent="0.2">
      <c r="A24" s="78" t="s">
        <v>54</v>
      </c>
      <c r="B24" s="78"/>
      <c r="C24" s="78"/>
      <c r="D24" s="78"/>
      <c r="E24" s="78"/>
      <c r="F24" s="78"/>
      <c r="G24" s="78"/>
    </row>
    <row r="25" spans="1:7" ht="15.75" x14ac:dyDescent="0.25">
      <c r="A25" s="88" t="s">
        <v>55</v>
      </c>
      <c r="B25" s="82" t="s">
        <v>56</v>
      </c>
      <c r="C25" s="82" t="s">
        <v>57</v>
      </c>
      <c r="D25" s="82" t="s">
        <v>58</v>
      </c>
      <c r="E25" s="82" t="s">
        <v>59</v>
      </c>
      <c r="F25" s="82" t="s">
        <v>60</v>
      </c>
      <c r="G25" s="82" t="s">
        <v>61</v>
      </c>
    </row>
    <row r="26" spans="1:7" ht="15" x14ac:dyDescent="0.2">
      <c r="A26" s="82" t="s">
        <v>62</v>
      </c>
      <c r="B26" s="79" t="s">
        <v>88</v>
      </c>
    </row>
    <row r="27" spans="1:7" ht="15" x14ac:dyDescent="0.2">
      <c r="A27" s="82" t="s">
        <v>63</v>
      </c>
      <c r="B27" s="79"/>
      <c r="C27" s="79"/>
      <c r="D27" s="79"/>
      <c r="E27" s="79"/>
      <c r="F27" s="79"/>
      <c r="G27" s="79"/>
    </row>
    <row r="28" spans="1:7" ht="15" x14ac:dyDescent="0.2">
      <c r="A28" s="82" t="s">
        <v>64</v>
      </c>
      <c r="B28" s="79"/>
      <c r="C28" s="79" t="s">
        <v>89</v>
      </c>
      <c r="D28" s="79" t="s">
        <v>90</v>
      </c>
      <c r="E28" s="79" t="s">
        <v>91</v>
      </c>
      <c r="F28" s="79" t="s">
        <v>92</v>
      </c>
      <c r="G28" s="79" t="s">
        <v>93</v>
      </c>
    </row>
    <row r="29" spans="1:7" ht="15" x14ac:dyDescent="0.2">
      <c r="A29" s="82" t="s">
        <v>65</v>
      </c>
      <c r="B29" s="79"/>
      <c r="C29" s="79"/>
      <c r="D29" s="79"/>
      <c r="E29" s="79"/>
      <c r="F29" s="79"/>
      <c r="G29" s="79"/>
    </row>
    <row r="30" spans="1:7" ht="15.75" x14ac:dyDescent="0.25">
      <c r="A30" s="82" t="s">
        <v>66</v>
      </c>
      <c r="B30" s="79"/>
      <c r="C30" s="79"/>
      <c r="D30" s="79"/>
      <c r="E30" s="79"/>
      <c r="F30" s="79"/>
      <c r="G30" s="79"/>
    </row>
    <row r="31" spans="1:7" ht="15.75" thickBot="1" x14ac:dyDescent="0.25">
      <c r="A31" s="89" t="s">
        <v>67</v>
      </c>
      <c r="B31" s="90"/>
      <c r="C31" s="90"/>
      <c r="D31" s="90"/>
      <c r="E31" s="90"/>
      <c r="F31" s="90"/>
      <c r="G31" s="90"/>
    </row>
    <row r="32" spans="1:7" ht="15" x14ac:dyDescent="0.2">
      <c r="A32" s="91" t="s">
        <v>68</v>
      </c>
      <c r="B32" s="92"/>
      <c r="C32" s="92"/>
      <c r="D32" s="92"/>
      <c r="E32" s="92"/>
      <c r="F32" s="92"/>
      <c r="G32" s="93"/>
    </row>
    <row r="33" spans="1:7" ht="15" x14ac:dyDescent="0.2">
      <c r="A33" s="94" t="s">
        <v>69</v>
      </c>
      <c r="B33" s="79"/>
      <c r="C33" s="79"/>
      <c r="D33" s="79"/>
      <c r="E33" s="79"/>
      <c r="F33" s="79"/>
      <c r="G33" s="95"/>
    </row>
    <row r="34" spans="1:7" ht="15" x14ac:dyDescent="0.2">
      <c r="A34" s="94" t="s">
        <v>70</v>
      </c>
      <c r="B34" s="79"/>
      <c r="C34" s="79"/>
      <c r="D34" s="79"/>
      <c r="E34" s="79"/>
      <c r="F34" s="79"/>
      <c r="G34" s="95"/>
    </row>
    <row r="35" spans="1:7" ht="15.75" thickBot="1" x14ac:dyDescent="0.25">
      <c r="A35" s="96" t="s">
        <v>71</v>
      </c>
      <c r="B35" s="97"/>
      <c r="C35" s="97"/>
      <c r="D35" s="97"/>
      <c r="E35" s="97"/>
      <c r="F35" s="97"/>
      <c r="G35" s="98"/>
    </row>
    <row r="36" spans="1:7" ht="15" x14ac:dyDescent="0.2">
      <c r="A36" s="99" t="s">
        <v>72</v>
      </c>
      <c r="B36" s="99"/>
      <c r="C36" s="99"/>
      <c r="D36" s="99"/>
      <c r="E36" s="99"/>
      <c r="F36" s="99"/>
      <c r="G36" s="99"/>
    </row>
    <row r="37" spans="1:7" ht="18" x14ac:dyDescent="0.2">
      <c r="A37" s="82" t="s">
        <v>73</v>
      </c>
      <c r="B37" s="79"/>
      <c r="C37" s="79"/>
      <c r="D37" s="79"/>
      <c r="E37" s="79"/>
      <c r="F37" s="79"/>
      <c r="G37" s="79"/>
    </row>
    <row r="38" spans="1:7" ht="15" x14ac:dyDescent="0.2">
      <c r="A38" s="82" t="s">
        <v>30</v>
      </c>
      <c r="B38" s="79"/>
      <c r="C38" s="79"/>
      <c r="D38" s="79"/>
      <c r="E38" s="79"/>
      <c r="F38" s="79"/>
      <c r="G38" s="79"/>
    </row>
    <row r="39" spans="1:7" ht="15" x14ac:dyDescent="0.2">
      <c r="A39" s="82" t="s">
        <v>74</v>
      </c>
      <c r="B39" s="79"/>
      <c r="C39" s="79"/>
      <c r="D39" s="79"/>
      <c r="E39" s="79"/>
      <c r="F39" s="79"/>
      <c r="G39" s="79"/>
    </row>
    <row r="40" spans="1:7" ht="15" x14ac:dyDescent="0.2">
      <c r="A40" s="82" t="s">
        <v>75</v>
      </c>
      <c r="B40" s="79"/>
      <c r="C40" s="79"/>
      <c r="D40" s="79"/>
      <c r="E40" s="79"/>
      <c r="F40" s="79"/>
      <c r="G40" s="79"/>
    </row>
    <row r="41" spans="1:7" ht="15" x14ac:dyDescent="0.2">
      <c r="A41" s="82" t="s">
        <v>76</v>
      </c>
      <c r="B41" s="79" t="s">
        <v>94</v>
      </c>
      <c r="C41" s="79"/>
      <c r="D41" s="79"/>
      <c r="E41" s="79"/>
      <c r="F41" s="79"/>
      <c r="G41" s="79"/>
    </row>
    <row r="42" spans="1:7" ht="15" x14ac:dyDescent="0.2">
      <c r="A42" s="78"/>
      <c r="B42" s="78"/>
      <c r="C42" s="78"/>
      <c r="D42" s="78"/>
      <c r="E42" s="78"/>
      <c r="F42" s="78"/>
      <c r="G42" s="78"/>
    </row>
    <row r="43" spans="1:7" ht="15" x14ac:dyDescent="0.2">
      <c r="A43" s="122" t="s">
        <v>77</v>
      </c>
      <c r="B43" s="122"/>
      <c r="C43" s="122"/>
      <c r="D43" s="122"/>
      <c r="E43" s="122"/>
      <c r="F43" s="122"/>
      <c r="G43" s="122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workbookViewId="0">
      <selection activeCell="I72" sqref="I72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12</v>
      </c>
      <c r="B1" s="14"/>
      <c r="C1" s="128" t="s">
        <v>82</v>
      </c>
      <c r="D1" s="129"/>
      <c r="E1" s="129"/>
      <c r="F1" s="129"/>
      <c r="G1" s="129"/>
      <c r="H1" s="129"/>
      <c r="I1" s="129"/>
      <c r="J1" s="129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8</v>
      </c>
      <c r="C3" s="18" t="s">
        <v>24</v>
      </c>
      <c r="D3" s="17"/>
      <c r="E3" s="7">
        <v>30.4</v>
      </c>
      <c r="F3" s="18" t="s">
        <v>21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26</v>
      </c>
      <c r="J5" s="20" t="s">
        <v>27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81</v>
      </c>
      <c r="B6" s="5">
        <v>0</v>
      </c>
      <c r="C6" s="3">
        <v>10</v>
      </c>
      <c r="D6" s="3">
        <v>20</v>
      </c>
      <c r="E6" s="3">
        <v>30</v>
      </c>
      <c r="F6" s="3">
        <v>45</v>
      </c>
      <c r="G6" s="3">
        <v>60</v>
      </c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19</v>
      </c>
      <c r="B7" s="130" t="s">
        <v>20</v>
      </c>
      <c r="C7" s="131"/>
      <c r="D7" s="131"/>
      <c r="E7" s="131"/>
      <c r="F7" s="131"/>
      <c r="G7" s="131"/>
      <c r="H7" s="131"/>
      <c r="I7" s="132"/>
      <c r="J7" s="133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11">
        <v>0.8</v>
      </c>
      <c r="C8" s="111">
        <v>0.8</v>
      </c>
      <c r="D8" s="111">
        <v>0.8</v>
      </c>
      <c r="E8" s="111">
        <v>0.8</v>
      </c>
      <c r="F8" s="111">
        <v>0.9</v>
      </c>
      <c r="G8" s="111">
        <v>0.9</v>
      </c>
      <c r="H8" s="111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11">
        <v>1.2</v>
      </c>
      <c r="C9" s="111">
        <v>1.2</v>
      </c>
      <c r="D9" s="111">
        <v>1.2</v>
      </c>
      <c r="E9" s="111">
        <v>1.2</v>
      </c>
      <c r="F9" s="111">
        <v>1.2</v>
      </c>
      <c r="G9" s="111">
        <v>1.3</v>
      </c>
      <c r="H9" s="111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11">
        <v>2.4</v>
      </c>
      <c r="C10" s="111">
        <v>2.4</v>
      </c>
      <c r="D10" s="111">
        <v>2.5</v>
      </c>
      <c r="E10" s="111">
        <v>2.5</v>
      </c>
      <c r="F10" s="111">
        <v>2.5</v>
      </c>
      <c r="G10" s="111">
        <v>2.5</v>
      </c>
      <c r="H10" s="111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>
        <v>3.2</v>
      </c>
      <c r="C11" s="111">
        <v>3.2</v>
      </c>
      <c r="D11" s="111">
        <v>3.2</v>
      </c>
      <c r="E11" s="111">
        <v>3.2</v>
      </c>
      <c r="F11" s="111">
        <v>3.2</v>
      </c>
      <c r="G11" s="111">
        <v>3.2</v>
      </c>
      <c r="H11" s="111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11">
        <v>0.5</v>
      </c>
      <c r="C12" s="111">
        <v>0.5</v>
      </c>
      <c r="D12" s="111">
        <v>0.5</v>
      </c>
      <c r="E12" s="111">
        <v>0.6</v>
      </c>
      <c r="F12" s="111">
        <v>0.6</v>
      </c>
      <c r="G12" s="111">
        <v>0.6</v>
      </c>
      <c r="H12" s="111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11">
        <v>0.6</v>
      </c>
      <c r="C13" s="111">
        <v>0.6</v>
      </c>
      <c r="D13" s="111">
        <v>0.6</v>
      </c>
      <c r="E13" s="111">
        <v>0.7</v>
      </c>
      <c r="F13" s="111">
        <v>0.7</v>
      </c>
      <c r="G13" s="111">
        <v>0.7</v>
      </c>
      <c r="H13" s="111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11">
        <v>0.6</v>
      </c>
      <c r="C14" s="111">
        <v>0.6</v>
      </c>
      <c r="D14" s="111">
        <v>0.6</v>
      </c>
      <c r="E14" s="111">
        <v>0.6</v>
      </c>
      <c r="F14" s="111">
        <v>0.7</v>
      </c>
      <c r="G14" s="111">
        <v>0.7</v>
      </c>
      <c r="H14" s="111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11">
        <v>0.9</v>
      </c>
      <c r="C15" s="111">
        <v>0.9</v>
      </c>
      <c r="D15" s="111">
        <v>0.9</v>
      </c>
      <c r="E15" s="111">
        <v>0.9</v>
      </c>
      <c r="F15" s="111">
        <v>1</v>
      </c>
      <c r="G15" s="111">
        <v>1</v>
      </c>
      <c r="H15" s="111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11">
        <v>0.8</v>
      </c>
      <c r="C16" s="111">
        <v>0.8</v>
      </c>
      <c r="D16" s="111">
        <v>0.8</v>
      </c>
      <c r="E16" s="111">
        <v>0.8</v>
      </c>
      <c r="F16" s="111">
        <v>0.9</v>
      </c>
      <c r="G16" s="111">
        <v>0.9</v>
      </c>
      <c r="H16" s="111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111">
        <v>3.1</v>
      </c>
      <c r="C17" s="111">
        <v>3.2</v>
      </c>
      <c r="D17" s="111">
        <v>3.1</v>
      </c>
      <c r="E17" s="111">
        <v>3.1</v>
      </c>
      <c r="F17" s="111">
        <v>3.1</v>
      </c>
      <c r="G17" s="111">
        <v>3.2</v>
      </c>
      <c r="H17" s="111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5" x14ac:dyDescent="0.25">
      <c r="A18" s="30">
        <v>11</v>
      </c>
      <c r="B18" s="111">
        <v>0.7</v>
      </c>
      <c r="C18" s="111">
        <v>0.8</v>
      </c>
      <c r="D18" s="111">
        <v>0.8</v>
      </c>
      <c r="E18" s="111">
        <v>0.8</v>
      </c>
      <c r="F18" s="111">
        <v>0.9</v>
      </c>
      <c r="G18" s="111">
        <v>0.9</v>
      </c>
      <c r="H18" s="111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5" x14ac:dyDescent="0.25">
      <c r="A19" s="30">
        <v>12</v>
      </c>
      <c r="B19" s="111">
        <v>10</v>
      </c>
      <c r="C19" s="111">
        <v>10.199999999999999</v>
      </c>
      <c r="D19" s="111">
        <v>10.3</v>
      </c>
      <c r="E19" s="111">
        <v>10.3</v>
      </c>
      <c r="F19" s="111">
        <v>10.3</v>
      </c>
      <c r="G19" s="111">
        <v>10.3</v>
      </c>
      <c r="H19" s="111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5" x14ac:dyDescent="0.25">
      <c r="A20" s="30">
        <v>13</v>
      </c>
      <c r="B20" s="111">
        <v>1.1000000000000001</v>
      </c>
      <c r="C20" s="111">
        <v>1.2</v>
      </c>
      <c r="D20" s="111">
        <v>1.2</v>
      </c>
      <c r="E20" s="111">
        <v>1.2</v>
      </c>
      <c r="F20" s="111">
        <v>1.2</v>
      </c>
      <c r="G20" s="111">
        <v>1.2</v>
      </c>
      <c r="H20" s="111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5" x14ac:dyDescent="0.25">
      <c r="A21" s="30">
        <v>14</v>
      </c>
      <c r="B21" s="111">
        <v>0.9</v>
      </c>
      <c r="C21" s="111">
        <v>0.9</v>
      </c>
      <c r="D21" s="111">
        <v>1</v>
      </c>
      <c r="E21" s="111">
        <v>1</v>
      </c>
      <c r="F21" s="111">
        <v>1</v>
      </c>
      <c r="G21" s="111">
        <v>1</v>
      </c>
      <c r="H21" s="111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5" x14ac:dyDescent="0.25">
      <c r="A22" s="30">
        <v>15</v>
      </c>
      <c r="B22" s="111">
        <v>1.1000000000000001</v>
      </c>
      <c r="C22" s="111">
        <v>1.1000000000000001</v>
      </c>
      <c r="D22" s="111">
        <v>1.1000000000000001</v>
      </c>
      <c r="E22" s="111">
        <v>1.1000000000000001</v>
      </c>
      <c r="F22" s="111">
        <v>1.2</v>
      </c>
      <c r="G22" s="111">
        <v>1.2</v>
      </c>
      <c r="H22" s="111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1">
        <v>4.5</v>
      </c>
      <c r="C23" s="111">
        <v>4.5</v>
      </c>
      <c r="D23" s="111">
        <v>4.5</v>
      </c>
      <c r="E23" s="111">
        <v>4.5</v>
      </c>
      <c r="F23" s="111">
        <v>4.5</v>
      </c>
      <c r="G23" s="111">
        <v>4.5</v>
      </c>
      <c r="H23" s="111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1">
        <v>2</v>
      </c>
      <c r="C24" s="111">
        <v>2</v>
      </c>
      <c r="D24" s="111">
        <v>2</v>
      </c>
      <c r="E24" s="111">
        <v>2</v>
      </c>
      <c r="F24" s="111">
        <v>2</v>
      </c>
      <c r="G24" s="111">
        <v>2</v>
      </c>
      <c r="H24" s="111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1">
        <v>9.6999999999999993</v>
      </c>
      <c r="C25" s="111">
        <v>9.9</v>
      </c>
      <c r="D25" s="111">
        <v>9.8000000000000007</v>
      </c>
      <c r="E25" s="111">
        <v>9.8000000000000007</v>
      </c>
      <c r="F25" s="111">
        <v>9.8000000000000007</v>
      </c>
      <c r="G25" s="111">
        <v>9.8000000000000007</v>
      </c>
      <c r="H25" s="111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>
        <v>0.4</v>
      </c>
      <c r="C26" s="111">
        <v>0.5</v>
      </c>
      <c r="D26" s="111">
        <v>0.5</v>
      </c>
      <c r="E26" s="111">
        <v>0.5</v>
      </c>
      <c r="F26" s="111">
        <v>0.5</v>
      </c>
      <c r="G26" s="111">
        <v>0.5</v>
      </c>
      <c r="H26" s="111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1">
        <v>2.8</v>
      </c>
      <c r="C27" s="111">
        <v>2.9</v>
      </c>
      <c r="D27" s="111">
        <v>2.9</v>
      </c>
      <c r="E27" s="111">
        <v>2.9</v>
      </c>
      <c r="F27" s="111">
        <v>2.9</v>
      </c>
      <c r="G27" s="111">
        <v>3</v>
      </c>
      <c r="H27" s="111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3" t="s">
        <v>29</v>
      </c>
      <c r="L40" s="124"/>
      <c r="M40" s="124"/>
      <c r="N40" s="124"/>
      <c r="O40" s="124"/>
      <c r="P40" s="124"/>
      <c r="Q40" s="124"/>
      <c r="R40" s="124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4" t="s">
        <v>25</v>
      </c>
      <c r="C61" s="135"/>
      <c r="D61" s="135"/>
      <c r="E61" s="135"/>
      <c r="F61" s="135"/>
      <c r="G61" s="135"/>
      <c r="H61" s="135"/>
      <c r="I61" s="135"/>
      <c r="J61" s="135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19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26</v>
      </c>
      <c r="J63" s="20" t="s">
        <v>27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100</v>
      </c>
      <c r="D64" s="25">
        <f t="shared" ref="D64:D73" si="2">IF((B8&lt;&gt;0)*ISNUMBER(D8),100*(D8/B8),"")</f>
        <v>100</v>
      </c>
      <c r="E64" s="25">
        <f t="shared" ref="E64:E73" si="3">IF((B8&lt;&gt;0)*ISNUMBER(E8),100*(E8/B8),"")</f>
        <v>100</v>
      </c>
      <c r="F64" s="25">
        <f t="shared" ref="F64:F73" si="4">IF((B8&lt;&gt;0)*ISNUMBER(F8),100*(F8/B8),"")</f>
        <v>112.5</v>
      </c>
      <c r="G64" s="25">
        <f t="shared" ref="G64:G73" si="5">IF((B8&lt;&gt;0)*ISNUMBER(G8),100*(G8/B8),"")</f>
        <v>112.5</v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100</v>
      </c>
      <c r="D65" s="25">
        <f t="shared" si="2"/>
        <v>100</v>
      </c>
      <c r="E65" s="25">
        <f t="shared" si="3"/>
        <v>100</v>
      </c>
      <c r="F65" s="25">
        <f t="shared" si="4"/>
        <v>100</v>
      </c>
      <c r="G65" s="25">
        <f t="shared" si="5"/>
        <v>108.33333333333334</v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100</v>
      </c>
      <c r="D66" s="25">
        <f t="shared" si="2"/>
        <v>104.16666666666667</v>
      </c>
      <c r="E66" s="25">
        <f t="shared" si="3"/>
        <v>104.16666666666667</v>
      </c>
      <c r="F66" s="25">
        <f t="shared" si="4"/>
        <v>104.16666666666667</v>
      </c>
      <c r="G66" s="25">
        <f t="shared" si="5"/>
        <v>104.16666666666667</v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100</v>
      </c>
      <c r="D67" s="25">
        <f t="shared" si="2"/>
        <v>100</v>
      </c>
      <c r="E67" s="25">
        <f t="shared" si="3"/>
        <v>100</v>
      </c>
      <c r="F67" s="25">
        <f t="shared" si="4"/>
        <v>100</v>
      </c>
      <c r="G67" s="25">
        <f t="shared" si="5"/>
        <v>100</v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100</v>
      </c>
      <c r="D68" s="25">
        <f t="shared" si="2"/>
        <v>100</v>
      </c>
      <c r="E68" s="25">
        <f t="shared" si="3"/>
        <v>120</v>
      </c>
      <c r="F68" s="25">
        <f t="shared" si="4"/>
        <v>120</v>
      </c>
      <c r="G68" s="25">
        <f t="shared" si="5"/>
        <v>120</v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100</v>
      </c>
      <c r="D69" s="25">
        <f t="shared" si="2"/>
        <v>100</v>
      </c>
      <c r="E69" s="25">
        <f t="shared" si="3"/>
        <v>116.66666666666667</v>
      </c>
      <c r="F69" s="25">
        <f t="shared" si="4"/>
        <v>116.66666666666667</v>
      </c>
      <c r="G69" s="25">
        <f t="shared" si="5"/>
        <v>116.66666666666667</v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100</v>
      </c>
      <c r="D70" s="25">
        <f t="shared" si="2"/>
        <v>100</v>
      </c>
      <c r="E70" s="25">
        <f t="shared" si="3"/>
        <v>100</v>
      </c>
      <c r="F70" s="25">
        <f t="shared" si="4"/>
        <v>116.66666666666667</v>
      </c>
      <c r="G70" s="25">
        <f t="shared" si="5"/>
        <v>116.66666666666667</v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100</v>
      </c>
      <c r="D71" s="25">
        <f t="shared" si="2"/>
        <v>100</v>
      </c>
      <c r="E71" s="25">
        <f t="shared" si="3"/>
        <v>100</v>
      </c>
      <c r="F71" s="25">
        <f t="shared" si="4"/>
        <v>111.11111111111111</v>
      </c>
      <c r="G71" s="25">
        <f t="shared" si="5"/>
        <v>111.11111111111111</v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100</v>
      </c>
      <c r="D72" s="25">
        <f t="shared" si="2"/>
        <v>100</v>
      </c>
      <c r="E72" s="25">
        <f t="shared" si="3"/>
        <v>100</v>
      </c>
      <c r="F72" s="25">
        <f t="shared" si="4"/>
        <v>112.5</v>
      </c>
      <c r="G72" s="25">
        <f t="shared" si="5"/>
        <v>112.5</v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103.2258064516129</v>
      </c>
      <c r="D73" s="25">
        <f t="shared" si="2"/>
        <v>100</v>
      </c>
      <c r="E73" s="25">
        <f t="shared" si="3"/>
        <v>100</v>
      </c>
      <c r="F73" s="25">
        <f t="shared" si="4"/>
        <v>100</v>
      </c>
      <c r="G73" s="25">
        <f t="shared" si="5"/>
        <v>103.2258064516129</v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114.28571428571431</v>
      </c>
      <c r="D74" s="25">
        <f t="shared" ref="D74:D103" si="11">IF((B18&lt;&gt;0)*ISNUMBER(D18),100*(D18/B18),"")</f>
        <v>114.28571428571431</v>
      </c>
      <c r="E74" s="25">
        <f t="shared" ref="E74:E103" si="12">IF((B18&lt;&gt;0)*ISNUMBER(E18),100*(E18/B18),"")</f>
        <v>114.28571428571431</v>
      </c>
      <c r="F74" s="25">
        <f t="shared" ref="F74:F103" si="13">IF((B18&lt;&gt;0)*ISNUMBER(F18),100*(F18/B18),"")</f>
        <v>128.57142857142858</v>
      </c>
      <c r="G74" s="25">
        <f t="shared" ref="G74:G103" si="14">IF((B18&lt;&gt;0)*ISNUMBER(G18),100*(G18/B18),"")</f>
        <v>128.57142857142858</v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102</v>
      </c>
      <c r="D75" s="25">
        <f t="shared" si="11"/>
        <v>103</v>
      </c>
      <c r="E75" s="25">
        <f t="shared" si="12"/>
        <v>103</v>
      </c>
      <c r="F75" s="25">
        <f t="shared" si="13"/>
        <v>103</v>
      </c>
      <c r="G75" s="25">
        <f t="shared" si="14"/>
        <v>103</v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109.09090909090908</v>
      </c>
      <c r="D76" s="25">
        <f t="shared" si="11"/>
        <v>109.09090909090908</v>
      </c>
      <c r="E76" s="25">
        <f t="shared" si="12"/>
        <v>109.09090909090908</v>
      </c>
      <c r="F76" s="25">
        <f t="shared" si="13"/>
        <v>109.09090909090908</v>
      </c>
      <c r="G76" s="25">
        <f t="shared" si="14"/>
        <v>109.09090909090908</v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100</v>
      </c>
      <c r="D77" s="25">
        <f t="shared" si="11"/>
        <v>111.11111111111111</v>
      </c>
      <c r="E77" s="25">
        <f t="shared" si="12"/>
        <v>111.11111111111111</v>
      </c>
      <c r="F77" s="25">
        <f t="shared" si="13"/>
        <v>111.11111111111111</v>
      </c>
      <c r="G77" s="25">
        <f t="shared" si="14"/>
        <v>111.11111111111111</v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100</v>
      </c>
      <c r="D78" s="25">
        <f t="shared" si="11"/>
        <v>100</v>
      </c>
      <c r="E78" s="25">
        <f t="shared" si="12"/>
        <v>100</v>
      </c>
      <c r="F78" s="25">
        <f t="shared" si="13"/>
        <v>109.09090909090908</v>
      </c>
      <c r="G78" s="25">
        <f t="shared" si="14"/>
        <v>109.09090909090908</v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100</v>
      </c>
      <c r="D79" s="25">
        <f t="shared" si="11"/>
        <v>100</v>
      </c>
      <c r="E79" s="25">
        <f t="shared" si="12"/>
        <v>100</v>
      </c>
      <c r="F79" s="25">
        <f t="shared" si="13"/>
        <v>100</v>
      </c>
      <c r="G79" s="25">
        <f t="shared" si="14"/>
        <v>100</v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100</v>
      </c>
      <c r="D80" s="25">
        <f t="shared" si="11"/>
        <v>100</v>
      </c>
      <c r="E80" s="25">
        <f t="shared" si="12"/>
        <v>100</v>
      </c>
      <c r="F80" s="25">
        <f t="shared" si="13"/>
        <v>100</v>
      </c>
      <c r="G80" s="25">
        <f t="shared" si="14"/>
        <v>100</v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102.06185567010311</v>
      </c>
      <c r="D81" s="25">
        <f t="shared" si="11"/>
        <v>101.03092783505157</v>
      </c>
      <c r="E81" s="25">
        <f t="shared" si="12"/>
        <v>101.03092783505157</v>
      </c>
      <c r="F81" s="25">
        <f t="shared" si="13"/>
        <v>101.03092783505157</v>
      </c>
      <c r="G81" s="25">
        <f t="shared" si="14"/>
        <v>101.03092783505157</v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125</v>
      </c>
      <c r="D82" s="25">
        <f t="shared" si="11"/>
        <v>125</v>
      </c>
      <c r="E82" s="25">
        <f t="shared" si="12"/>
        <v>125</v>
      </c>
      <c r="F82" s="25">
        <f t="shared" si="13"/>
        <v>125</v>
      </c>
      <c r="G82" s="25">
        <f t="shared" si="14"/>
        <v>125</v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103.57142857142858</v>
      </c>
      <c r="D83" s="25">
        <f t="shared" si="11"/>
        <v>103.57142857142858</v>
      </c>
      <c r="E83" s="25">
        <f t="shared" si="12"/>
        <v>103.57142857142858</v>
      </c>
      <c r="F83" s="25">
        <f t="shared" si="13"/>
        <v>103.57142857142858</v>
      </c>
      <c r="G83" s="25">
        <f t="shared" si="14"/>
        <v>107.14285714285714</v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5" t="s">
        <v>28</v>
      </c>
      <c r="L102" s="126"/>
      <c r="M102" s="126"/>
      <c r="N102" s="126"/>
      <c r="O102" s="126"/>
      <c r="P102" s="126"/>
      <c r="Q102" s="126"/>
      <c r="R102" s="126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7"/>
      <c r="L103" s="126"/>
      <c r="M103" s="126"/>
      <c r="N103" s="126"/>
      <c r="O103" s="126"/>
      <c r="P103" s="126"/>
      <c r="Q103" s="126"/>
      <c r="R103" s="126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7"/>
      <c r="L104" s="126"/>
      <c r="M104" s="126"/>
      <c r="N104" s="126"/>
      <c r="O104" s="126"/>
      <c r="P104" s="126"/>
      <c r="Q104" s="126"/>
      <c r="R104" s="126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7"/>
      <c r="L105" s="126"/>
      <c r="M105" s="126"/>
      <c r="N105" s="126"/>
      <c r="O105" s="126"/>
      <c r="P105" s="126"/>
      <c r="Q105" s="126"/>
      <c r="R105" s="126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7"/>
      <c r="L106" s="126"/>
      <c r="M106" s="126"/>
      <c r="N106" s="126"/>
      <c r="O106" s="126"/>
      <c r="P106" s="126"/>
      <c r="Q106" s="126"/>
      <c r="R106" s="126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102.96178570348839</v>
      </c>
      <c r="D114" s="26">
        <f t="shared" si="27"/>
        <v>103.56283787804406</v>
      </c>
      <c r="E114" s="26">
        <f t="shared" si="27"/>
        <v>105.39617121137739</v>
      </c>
      <c r="F114" s="26">
        <f t="shared" si="27"/>
        <v>109.20389126909745</v>
      </c>
      <c r="G114" s="26">
        <f t="shared" si="27"/>
        <v>109.9604196869162</v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20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6.3564925275073962</v>
      </c>
      <c r="D116" s="26">
        <f t="shared" si="29"/>
        <v>6.5754159417132287</v>
      </c>
      <c r="E116" s="26">
        <f t="shared" si="29"/>
        <v>7.8497957705800649</v>
      </c>
      <c r="F116" s="26">
        <f t="shared" si="29"/>
        <v>8.7885441525308696</v>
      </c>
      <c r="G116" s="26">
        <f t="shared" si="29"/>
        <v>8.2579477474927128</v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1.421354938997599</v>
      </c>
      <c r="D117" s="26">
        <f t="shared" si="30"/>
        <v>1.4703077026006575</v>
      </c>
      <c r="E117" s="26">
        <f t="shared" si="30"/>
        <v>1.7552676952507369</v>
      </c>
      <c r="F117" s="26">
        <f t="shared" si="30"/>
        <v>1.9651782148317305</v>
      </c>
      <c r="G117" s="26">
        <f t="shared" si="30"/>
        <v>1.8465332518034974</v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14</v>
      </c>
      <c r="B118" s="26">
        <f t="shared" ref="B118:J118" si="31">IF(B115&gt;2,TINV(0.1,B115-1),"")</f>
        <v>1.7291328115213698</v>
      </c>
      <c r="C118" s="26">
        <f t="shared" si="31"/>
        <v>1.7291328115213698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13</v>
      </c>
      <c r="B119" s="26">
        <f>IF(B115&gt;2,B118*B117,"")</f>
        <v>0</v>
      </c>
      <c r="C119" s="26">
        <f t="shared" ref="C119:H119" si="32">IF(C115&gt;2,C118*C117,"")</f>
        <v>2.4577114618387035</v>
      </c>
      <c r="D119" s="26">
        <f t="shared" si="32"/>
        <v>2.542357291599401</v>
      </c>
      <c r="E119" s="26">
        <f t="shared" si="32"/>
        <v>3.0350909648615416</v>
      </c>
      <c r="F119" s="26">
        <f t="shared" si="32"/>
        <v>3.3980541317525366</v>
      </c>
      <c r="G119" s="26">
        <f t="shared" si="32"/>
        <v>3.192901233258679</v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15</v>
      </c>
      <c r="B120" s="26">
        <f>IF(B115&gt;0,MIN(B64:B113),"")</f>
        <v>100</v>
      </c>
      <c r="C120" s="26">
        <f t="shared" ref="C120:J120" si="33">IF(C115&gt;0,MIN(C64:C113),"")</f>
        <v>100</v>
      </c>
      <c r="D120" s="26">
        <f t="shared" si="33"/>
        <v>100</v>
      </c>
      <c r="E120" s="26">
        <f t="shared" si="33"/>
        <v>100</v>
      </c>
      <c r="F120" s="26">
        <f t="shared" si="33"/>
        <v>100</v>
      </c>
      <c r="G120" s="26">
        <f t="shared" si="33"/>
        <v>100</v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16</v>
      </c>
      <c r="B121" s="26">
        <f>IF(B115&gt;0,MAX(B64:B113),"")</f>
        <v>100</v>
      </c>
      <c r="C121" s="26">
        <f t="shared" ref="C121:J121" si="34">IF(C115&gt;0,MAX(C64:C113),"")</f>
        <v>125</v>
      </c>
      <c r="D121" s="26">
        <f t="shared" si="34"/>
        <v>125</v>
      </c>
      <c r="E121" s="26">
        <f t="shared" si="34"/>
        <v>125</v>
      </c>
      <c r="F121" s="26">
        <f t="shared" si="34"/>
        <v>128.57142857142858</v>
      </c>
      <c r="G121" s="26">
        <f t="shared" si="34"/>
        <v>128.57142857142858</v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17</v>
      </c>
      <c r="B122" s="38">
        <f>100-B3</f>
        <v>92</v>
      </c>
      <c r="C122" s="38">
        <f>100-B3</f>
        <v>92</v>
      </c>
      <c r="D122" s="38">
        <f>100-B3</f>
        <v>92</v>
      </c>
      <c r="E122" s="38">
        <f>100-B3</f>
        <v>92</v>
      </c>
      <c r="F122" s="38">
        <f>100-B3</f>
        <v>92</v>
      </c>
      <c r="G122" s="38">
        <f>100-B3</f>
        <v>92</v>
      </c>
      <c r="H122" s="38">
        <f>100-B3</f>
        <v>92</v>
      </c>
      <c r="I122" s="38">
        <f>100-B3</f>
        <v>92</v>
      </c>
      <c r="J122" s="38">
        <f>100-B3</f>
        <v>92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18</v>
      </c>
      <c r="B123" s="24">
        <f>100+B3</f>
        <v>108</v>
      </c>
      <c r="C123" s="24">
        <f>100+B3</f>
        <v>108</v>
      </c>
      <c r="D123" s="24">
        <f>100+B3</f>
        <v>108</v>
      </c>
      <c r="E123" s="24">
        <f>100+B3</f>
        <v>108</v>
      </c>
      <c r="F123" s="24">
        <f>100+B3</f>
        <v>108</v>
      </c>
      <c r="G123" s="24">
        <f>100+B3</f>
        <v>108</v>
      </c>
      <c r="H123" s="24">
        <f>100+B3</f>
        <v>108</v>
      </c>
      <c r="I123" s="24">
        <f>100+B3</f>
        <v>108</v>
      </c>
      <c r="J123" s="24">
        <f>100+B3</f>
        <v>108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22</v>
      </c>
      <c r="B124" s="24">
        <f>100-E3</f>
        <v>69.599999999999994</v>
      </c>
      <c r="C124" s="24">
        <f>100-E3</f>
        <v>69.599999999999994</v>
      </c>
      <c r="D124" s="24">
        <f>100-E3</f>
        <v>69.599999999999994</v>
      </c>
      <c r="E124" s="24">
        <f>100-E3</f>
        <v>69.599999999999994</v>
      </c>
      <c r="F124" s="24">
        <f>100-E3</f>
        <v>69.599999999999994</v>
      </c>
      <c r="G124" s="24">
        <f>100-E3</f>
        <v>69.599999999999994</v>
      </c>
      <c r="H124" s="24">
        <f>100-E3</f>
        <v>69.599999999999994</v>
      </c>
      <c r="I124" s="24">
        <f>100-E3</f>
        <v>69.599999999999994</v>
      </c>
      <c r="J124" s="39">
        <f>100-E3</f>
        <v>69.599999999999994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23</v>
      </c>
      <c r="B125" s="41">
        <f>100+E3</f>
        <v>130.4</v>
      </c>
      <c r="C125" s="41">
        <f>100+E3</f>
        <v>130.4</v>
      </c>
      <c r="D125" s="41">
        <f>100+E3</f>
        <v>130.4</v>
      </c>
      <c r="E125" s="41">
        <f>100+E3</f>
        <v>130.4</v>
      </c>
      <c r="F125" s="41">
        <f>100+E3</f>
        <v>130.4</v>
      </c>
      <c r="G125" s="41">
        <f>100+E3</f>
        <v>130.4</v>
      </c>
      <c r="H125" s="41">
        <f>100+E3</f>
        <v>130.4</v>
      </c>
      <c r="I125" s="41">
        <f>100+E3</f>
        <v>130.4</v>
      </c>
      <c r="J125" s="37">
        <f>100+E3</f>
        <v>130.4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abSelected="1" workbookViewId="0">
      <selection activeCell="N15" sqref="N15"/>
    </sheetView>
  </sheetViews>
  <sheetFormatPr defaultColWidth="11.42578125" defaultRowHeight="12.75" x14ac:dyDescent="0.2"/>
  <cols>
    <col min="1" max="16384" width="11.42578125" style="67"/>
  </cols>
  <sheetData>
    <row r="2" spans="2:13" ht="13.5" thickBot="1" x14ac:dyDescent="0.25"/>
    <row r="3" spans="2:13" ht="34.5" x14ac:dyDescent="0.45">
      <c r="B3" s="100" t="s">
        <v>78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</row>
    <row r="4" spans="2:13" x14ac:dyDescent="0.2">
      <c r="B4" s="103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5"/>
    </row>
    <row r="5" spans="2:13" x14ac:dyDescent="0.2">
      <c r="B5" s="103" t="s">
        <v>101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2:13" x14ac:dyDescent="0.2">
      <c r="B6" s="103" t="s">
        <v>102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5"/>
    </row>
    <row r="7" spans="2:13" x14ac:dyDescent="0.2"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</row>
    <row r="8" spans="2:13" x14ac:dyDescent="0.2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5"/>
    </row>
    <row r="9" spans="2:13" x14ac:dyDescent="0.2"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5"/>
    </row>
    <row r="10" spans="2:13" x14ac:dyDescent="0.2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5"/>
    </row>
    <row r="11" spans="2:13" x14ac:dyDescent="0.2"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5"/>
    </row>
    <row r="12" spans="2:13" x14ac:dyDescent="0.2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2:13" ht="13.5" thickBot="1" x14ac:dyDescent="0.25"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8"/>
    </row>
    <row r="14" spans="2:13" ht="45" thickBot="1" x14ac:dyDescent="0.6">
      <c r="B14" s="109"/>
    </row>
    <row r="15" spans="2:13" ht="44.25" x14ac:dyDescent="0.55000000000000004">
      <c r="B15" s="110" t="s">
        <v>79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2:13" x14ac:dyDescent="0.2"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5"/>
    </row>
    <row r="17" spans="2:13" x14ac:dyDescent="0.2">
      <c r="B17" s="103" t="s">
        <v>104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5"/>
    </row>
    <row r="18" spans="2:13" x14ac:dyDescent="0.2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5"/>
    </row>
    <row r="19" spans="2:13" x14ac:dyDescent="0.2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5"/>
    </row>
    <row r="20" spans="2:13" x14ac:dyDescent="0.2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5"/>
    </row>
    <row r="21" spans="2:13" x14ac:dyDescent="0.2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5"/>
    </row>
    <row r="22" spans="2:13" x14ac:dyDescent="0.2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2:13" ht="13.5" thickBot="1" x14ac:dyDescent="0.25">
      <c r="B23" s="106" t="s">
        <v>80</v>
      </c>
      <c r="C23" s="107"/>
      <c r="D23" s="107" t="s">
        <v>103</v>
      </c>
      <c r="E23" s="107"/>
      <c r="F23" s="107"/>
      <c r="G23" s="107"/>
      <c r="H23" s="107"/>
      <c r="I23" s="107"/>
      <c r="J23" s="107"/>
      <c r="K23" s="107"/>
      <c r="L23" s="107"/>
      <c r="M23" s="10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2019-04-25T10:36:54Z</dcterms:modified>
</cp:coreProperties>
</file>