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142FF887-FC23-4BB2-95AF-ABAF58278C9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Krav 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1" l="1"/>
  <c r="C5" i="2" l="1"/>
  <c r="C4" i="2" l="1"/>
  <c r="C6" i="2" s="1"/>
  <c r="C7" i="2" s="1"/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I115" i="1" l="1"/>
  <c r="I121" i="1" s="1"/>
  <c r="C115" i="1"/>
  <c r="C121" i="1" s="1"/>
  <c r="G115" i="1"/>
  <c r="G116" i="1" s="1"/>
  <c r="G117" i="1" s="1"/>
  <c r="E115" i="1"/>
  <c r="E116" i="1" s="1"/>
  <c r="E117" i="1" s="1"/>
  <c r="F115" i="1"/>
  <c r="F116" i="1" s="1"/>
  <c r="F117" i="1" s="1"/>
  <c r="H115" i="1"/>
  <c r="H120" i="1" s="1"/>
  <c r="B115" i="1"/>
  <c r="B120" i="1" s="1"/>
  <c r="D115" i="1"/>
  <c r="D114" i="1" s="1"/>
  <c r="J115" i="1"/>
  <c r="J119" i="1" s="1"/>
  <c r="F121" i="1"/>
  <c r="J117" i="1"/>
  <c r="I120" i="1" l="1"/>
  <c r="I116" i="1"/>
  <c r="I117" i="1" s="1"/>
  <c r="B114" i="1"/>
  <c r="H118" i="1"/>
  <c r="J114" i="1"/>
  <c r="J118" i="1"/>
  <c r="I114" i="1"/>
  <c r="I118" i="1"/>
  <c r="H114" i="1"/>
  <c r="G120" i="1"/>
  <c r="G121" i="1"/>
  <c r="F118" i="1"/>
  <c r="F119" i="1" s="1"/>
  <c r="D120" i="1"/>
  <c r="C114" i="1"/>
  <c r="E118" i="1"/>
  <c r="E119" i="1" s="1"/>
  <c r="B118" i="1"/>
  <c r="B121" i="1"/>
  <c r="G114" i="1"/>
  <c r="D116" i="1"/>
  <c r="D117" i="1" s="1"/>
  <c r="D121" i="1"/>
  <c r="B116" i="1"/>
  <c r="B117" i="1" s="1"/>
  <c r="G118" i="1"/>
  <c r="G119" i="1" s="1"/>
  <c r="H116" i="1"/>
  <c r="H117" i="1" s="1"/>
  <c r="C120" i="1"/>
  <c r="E121" i="1"/>
  <c r="D118" i="1"/>
  <c r="E120" i="1"/>
  <c r="E114" i="1"/>
  <c r="C118" i="1"/>
  <c r="J120" i="1"/>
  <c r="J121" i="1"/>
  <c r="H121" i="1"/>
  <c r="F120" i="1"/>
  <c r="C116" i="1"/>
  <c r="C117" i="1" s="1"/>
  <c r="J116" i="1"/>
  <c r="F114" i="1"/>
  <c r="B119" i="1" l="1"/>
  <c r="I119" i="1"/>
  <c r="H119" i="1"/>
  <c r="C119" i="1"/>
  <c r="D119" i="1"/>
</calcChain>
</file>

<file path=xl/sharedStrings.xml><?xml version="1.0" encoding="utf-8"?>
<sst xmlns="http://schemas.openxmlformats.org/spreadsheetml/2006/main" count="139" uniqueCount="115">
  <si>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</si>
  <si>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</si>
  <si>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</si>
  <si>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</si>
  <si>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</si>
  <si>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</si>
  <si>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</si>
  <si>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</si>
  <si>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</si>
  <si>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</si>
  <si>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</si>
  <si>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</si>
  <si>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</si>
  <si>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</si>
  <si>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</si>
  <si>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</si>
  <si>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</si>
  <si>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</si>
  <si>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</si>
  <si>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</si>
  <si>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</si>
  <si>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</si>
  <si>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</si>
  <si>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</si>
  <si>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</si>
  <si>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</si>
  <si>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</si>
  <si>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</si>
  <si>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</si>
  <si>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</si>
  <si>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</si>
  <si>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</si>
  <si>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</si>
  <si>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</si>
  <si>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</si>
  <si>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</si>
  <si>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</si>
  <si>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</si>
  <si>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</si>
  <si>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</si>
  <si>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</si>
  <si>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</si>
  <si>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</si>
  <si>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</si>
  <si>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</si>
  <si>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</si>
  <si>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</si>
  <si>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</si>
  <si>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</si>
  <si>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</si>
  <si>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</si>
  <si>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</si>
  <si>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</si>
  <si>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</si>
  <si>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</si>
  <si>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</si>
  <si>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</si>
  <si>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</si>
  <si>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</si>
  <si>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</si>
  <si>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</si>
  <si>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</si>
  <si>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</si>
  <si>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analysering (min/timer/dager/uker)</t>
  </si>
  <si>
    <t>Spesielle betingelser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</si>
  <si>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</si>
  <si>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</si>
  <si>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</si>
  <si>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</si>
  <si>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</si>
  <si>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Legge inn:</t>
  </si>
  <si>
    <t>CVi</t>
  </si>
  <si>
    <t>CVg</t>
  </si>
  <si>
    <t>Prosent</t>
  </si>
  <si>
    <t>ROT av (CVi2 + CVg2)</t>
  </si>
  <si>
    <t>I &lt;</t>
  </si>
  <si>
    <t>B &lt;</t>
  </si>
  <si>
    <t>TE&lt;</t>
  </si>
  <si>
    <t>Kopi fra EFLM database 210811</t>
  </si>
  <si>
    <t>K2EDTA</t>
  </si>
  <si>
    <t>Sysmex XN, instrument XN5 (masterinstrument)</t>
  </si>
  <si>
    <t>x</t>
  </si>
  <si>
    <t>21.01.2020 - 24.01.2020</t>
  </si>
  <si>
    <t>Betingelse 6</t>
  </si>
  <si>
    <t>Betingelse 7</t>
  </si>
  <si>
    <t xml:space="preserve"> </t>
  </si>
  <si>
    <t>EFLM Biological Variation</t>
  </si>
  <si>
    <t>Avdeling for medisinsk biokjemi, Stavanger universitetssjukehus</t>
  </si>
  <si>
    <t xml:space="preserve">Oppbevaring i kjøleskap fram til analysering. </t>
  </si>
  <si>
    <t>Deretter blanding 5 min. og 30 min. temperering.</t>
  </si>
  <si>
    <t>Solveig Apeland, solveig.apeland@sus.no, 94170388</t>
  </si>
  <si>
    <t>Batch-metode er brukt til testing av holdbarheten på hematologiske prøver, men denne er modifisert da hematologiske prøver må analyseres i ferskt materiale:</t>
  </si>
  <si>
    <t xml:space="preserve">Hver batch ble tatt ut av kjøleskap, blandet 5 min og romtemperert 30 min før analysering. </t>
  </si>
  <si>
    <t>Denne modifiserte batch-metoden er vurdert som god nok da Sysmex XN-instrumentene er svært stabile</t>
  </si>
  <si>
    <t>og dag-til-dag variasjon er minimal. Alle prøvene er analysert på samme instrument.</t>
  </si>
  <si>
    <t>CVi og CVg er basert på data fra EFLM (Se arkfane "krav")</t>
  </si>
  <si>
    <t xml:space="preserve">MCV i kjøleskap </t>
  </si>
  <si>
    <t>MCV (fL)</t>
  </si>
  <si>
    <t>Impedanse</t>
  </si>
  <si>
    <t xml:space="preserve">Cellpack DCL fra Sysmex </t>
  </si>
  <si>
    <t>Prøvene er tatt av friske personer.</t>
  </si>
  <si>
    <t xml:space="preserve">Alle prøvene er tatt samtidig og oppbevart i kjøleskap fram til analysering. Det er 1 prøve per person per oppbevaringstid. </t>
  </si>
  <si>
    <t xml:space="preserve">MCV har en jevn stigning fra prøvetakingstidspunkt fram til 60 timer. Etter dette stiger MCV noe saktere. </t>
  </si>
  <si>
    <t xml:space="preserve">Alle gjennomsnitt med konfidensintervall (røde punkter) ligger innenfor kravene for tillatt bias(røde linjer) til og med 24 timer.  </t>
  </si>
  <si>
    <t>Alle enkeltindivider (blå punkter) ligger innenfor kravene for tillatt totalfeil ved 12 timer etter prøvetaking, men allerede etter 24 timer overskrider</t>
  </si>
  <si>
    <t xml:space="preserve"> MCV (fL)</t>
  </si>
  <si>
    <t>to av enkeltindividene grensen for tillatt totalfeil. Fra 36 timer og videre overskrider stadig flere enkeltindivider grensen for tillatt totalfeil.</t>
  </si>
  <si>
    <t xml:space="preserve">Solveig Apeland (Fagbioingeniør hematologi) og Øyvind Skadberg (avdelingsoverlege). </t>
  </si>
  <si>
    <t>På grunn av strenge krav til bias og tillatt totalfeil vil MCV ha en holdbarhet på inntil 24 timer. Den faktiske stigningen i MCV er likevel beskjeden, og utgjør i underkant</t>
  </si>
  <si>
    <t xml:space="preserve">av 1% stigning per døgn ved oppbevaring i kjøleskap. </t>
  </si>
  <si>
    <t xml:space="preserve">Resultatene viser at MCV har en beskjeden stigning på i underkant av 1 % per døgn når blodprøven oppbevares i kjøleskap etter prøvetaking. MCV er innenfor krav til </t>
  </si>
  <si>
    <t>holdbarhet i 24 timer ut fra data om biologisk variasjon, og ved tolkning av MCV eldre enn 24 timer må rekvirenten ta hensyn til alder på prøven.</t>
  </si>
  <si>
    <t xml:space="preserve">Dersom prøver blir oppbevart ved romtemperatur før analysering kan dette gi raskere MCV-stigning. </t>
  </si>
  <si>
    <t xml:space="preserve">På SUS utgis MCV-svar eldre enn 24 timer med en kommentar om alder på prøve og henvisning til Laboratoriehåndboka for endringer relatert til prøvens alder. </t>
  </si>
  <si>
    <t xml:space="preserve">Biologisk variasjon er liten og holdbarheten blir kort tross liten prosentvis stigning.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</si>
</sst>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151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2" fillId="4" borderId="0" xfId="0" applyFont="1" applyFill="1"/>
    <xf numFmtId="0" fontId="13" fillId="5" borderId="24" xfId="0" applyFont="1" applyFill="1" applyBorder="1"/>
    <xf numFmtId="0" fontId="14" fillId="5" borderId="24" xfId="0" applyFont="1" applyFill="1" applyBorder="1"/>
    <xf numFmtId="0" fontId="15" fillId="4" borderId="0" xfId="0" applyFont="1" applyFill="1"/>
    <xf numFmtId="0" fontId="16" fillId="4" borderId="0" xfId="0" applyFont="1" applyFill="1"/>
    <xf numFmtId="0" fontId="15" fillId="5" borderId="0" xfId="0" applyFont="1" applyFill="1"/>
    <xf numFmtId="0" fontId="17" fillId="4" borderId="0" xfId="0" applyFont="1" applyFill="1"/>
    <xf numFmtId="0" fontId="18" fillId="4" borderId="0" xfId="0" applyFont="1" applyFill="1"/>
    <xf numFmtId="0" fontId="18" fillId="5" borderId="24" xfId="0" applyFont="1" applyFill="1" applyBorder="1"/>
    <xf numFmtId="0" fontId="18" fillId="4" borderId="0" xfId="0" applyFont="1" applyFill="1" applyBorder="1"/>
    <xf numFmtId="0" fontId="18" fillId="5" borderId="24" xfId="0" applyFont="1" applyFill="1" applyBorder="1" applyAlignment="1">
      <alignment horizontal="center"/>
    </xf>
    <xf numFmtId="0" fontId="18" fillId="6" borderId="24" xfId="0" applyFont="1" applyFill="1" applyBorder="1"/>
    <xf numFmtId="0" fontId="18" fillId="6" borderId="25" xfId="0" applyFont="1" applyFill="1" applyBorder="1" applyAlignment="1"/>
    <xf numFmtId="0" fontId="18" fillId="6" borderId="27" xfId="0" applyFont="1" applyFill="1" applyBorder="1" applyAlignment="1"/>
    <xf numFmtId="0" fontId="18" fillId="6" borderId="25" xfId="0" applyFont="1" applyFill="1" applyBorder="1"/>
    <xf numFmtId="0" fontId="18" fillId="6" borderId="26" xfId="0" applyFont="1" applyFill="1" applyBorder="1"/>
    <xf numFmtId="0" fontId="18" fillId="6" borderId="27" xfId="0" applyFont="1" applyFill="1" applyBorder="1"/>
    <xf numFmtId="0" fontId="19" fillId="6" borderId="24" xfId="0" applyFont="1" applyFill="1" applyBorder="1"/>
    <xf numFmtId="0" fontId="18" fillId="6" borderId="29" xfId="0" applyFont="1" applyFill="1" applyBorder="1"/>
    <xf numFmtId="0" fontId="18" fillId="5" borderId="29" xfId="0" applyFont="1" applyFill="1" applyBorder="1"/>
    <xf numFmtId="0" fontId="18" fillId="6" borderId="30" xfId="0" applyFont="1" applyFill="1" applyBorder="1"/>
    <xf numFmtId="0" fontId="18" fillId="6" borderId="31" xfId="0" applyFont="1" applyFill="1" applyBorder="1"/>
    <xf numFmtId="0" fontId="18" fillId="6" borderId="32" xfId="0" applyFont="1" applyFill="1" applyBorder="1"/>
    <xf numFmtId="0" fontId="18" fillId="6" borderId="23" xfId="0" applyFont="1" applyFill="1" applyBorder="1"/>
    <xf numFmtId="0" fontId="18" fillId="5" borderId="33" xfId="0" applyFont="1" applyFill="1" applyBorder="1"/>
    <xf numFmtId="0" fontId="18" fillId="6" borderId="34" xfId="0" applyFont="1" applyFill="1" applyBorder="1"/>
    <xf numFmtId="0" fontId="18" fillId="5" borderId="35" xfId="0" applyFont="1" applyFill="1" applyBorder="1"/>
    <xf numFmtId="0" fontId="18" fillId="5" borderId="36" xfId="0" applyFont="1" applyFill="1" applyBorder="1"/>
    <xf numFmtId="0" fontId="18" fillId="6" borderId="37" xfId="0" applyFont="1" applyFill="1" applyBorder="1"/>
    <xf numFmtId="0" fontId="12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0" fillId="4" borderId="0" xfId="0" applyFont="1" applyFill="1"/>
    <xf numFmtId="0" fontId="20" fillId="5" borderId="44" xfId="0" applyFont="1" applyFill="1" applyBorder="1"/>
    <xf numFmtId="0" fontId="22" fillId="0" borderId="0" xfId="2"/>
    <xf numFmtId="0" fontId="22" fillId="0" borderId="0" xfId="2" applyAlignment="1">
      <alignment horizontal="center"/>
    </xf>
    <xf numFmtId="0" fontId="22" fillId="7" borderId="0" xfId="2" applyFill="1"/>
    <xf numFmtId="0" fontId="8" fillId="0" borderId="0" xfId="2" applyFont="1" applyAlignment="1">
      <alignment horizontal="center"/>
    </xf>
    <xf numFmtId="0" fontId="8" fillId="0" borderId="0" xfId="2" applyFont="1"/>
    <xf numFmtId="2" fontId="22" fillId="0" borderId="0" xfId="2" applyNumberFormat="1" applyAlignment="1">
      <alignment horizontal="center"/>
    </xf>
    <xf numFmtId="2" fontId="22" fillId="8" borderId="0" xfId="2" applyNumberFormat="1" applyFill="1" applyAlignment="1">
      <alignment horizontal="center"/>
    </xf>
    <xf numFmtId="14" fontId="22" fillId="0" borderId="0" xfId="2" applyNumberFormat="1"/>
    <xf numFmtId="0" fontId="23" fillId="0" borderId="0" xfId="0" applyFont="1"/>
    <xf numFmtId="0" fontId="23" fillId="9" borderId="0" xfId="0" applyFont="1" applyFill="1"/>
    <xf numFmtId="0" fontId="3" fillId="0" borderId="0" xfId="1" applyAlignment="1" applyProtection="1"/>
    <xf numFmtId="49" fontId="0" fillId="0" borderId="24" xfId="0" applyNumberFormat="1" applyBorder="1"/>
    <xf numFmtId="49" fontId="0" fillId="5" borderId="24" xfId="0" applyNumberFormat="1" applyFill="1" applyBorder="1"/>
    <xf numFmtId="0" fontId="0" fillId="0" borderId="0" xfId="2" applyFont="1"/>
    <xf numFmtId="0" fontId="2" fillId="0" borderId="0" xfId="0" applyFont="1"/>
    <xf numFmtId="14" fontId="0" fillId="5" borderId="50" xfId="0" applyNumberFormat="1" applyFill="1" applyBorder="1"/>
    <xf numFmtId="0" fontId="8" fillId="5" borderId="47" xfId="0" applyFont="1" applyFill="1" applyBorder="1"/>
    <xf numFmtId="2" fontId="6" fillId="0" borderId="0" xfId="0" applyNumberFormat="1" applyFont="1" applyFill="1" applyProtection="1">
      <protection locked="0"/>
    </xf>
    <xf numFmtId="0" fontId="21" fillId="4" borderId="0" xfId="0" applyFont="1" applyFill="1" applyAlignment="1">
      <alignment horizontal="center"/>
    </xf>
    <xf numFmtId="17" fontId="0" fillId="5" borderId="25" xfId="0" applyNumberForma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3">
    <cellStyle name="Hyperkobling" xfId="1" builtinId="8"/>
    <cellStyle name="Normal" xfId="0" builtinId="0"/>
    <cellStyle name="Normal 2" xfId="2" xr:uid="{00000000-0005-0000-0000-000002000000}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Data!$B$8:$J$8</c:f>
              <c:numCache>
                <c:formatCode>@</c:formatCode>
                <c:ptCount val="9"/>
                <c:pt idx="0">
                  <c:v>88.7</c:v>
                </c:pt>
                <c:pt idx="1">
                  <c:v>88.7</c:v>
                </c:pt>
                <c:pt idx="2">
                  <c:v>89</c:v>
                </c:pt>
                <c:pt idx="3">
                  <c:v>89</c:v>
                </c:pt>
                <c:pt idx="4">
                  <c:v>89.5</c:v>
                </c:pt>
                <c:pt idx="5">
                  <c:v>89.3</c:v>
                </c:pt>
                <c:pt idx="6">
                  <c:v>89.8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Data!$B$9:$J$9</c:f>
              <c:numCache>
                <c:formatCode>@</c:formatCode>
                <c:ptCount val="9"/>
                <c:pt idx="0">
                  <c:v>84.5</c:v>
                </c:pt>
                <c:pt idx="1">
                  <c:v>84.8</c:v>
                </c:pt>
                <c:pt idx="2">
                  <c:v>84.8</c:v>
                </c:pt>
                <c:pt idx="3">
                  <c:v>85.4</c:v>
                </c:pt>
                <c:pt idx="4">
                  <c:v>85.8</c:v>
                </c:pt>
                <c:pt idx="5">
                  <c:v>85.6</c:v>
                </c:pt>
                <c:pt idx="6">
                  <c:v>86.5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Data!$B$10:$J$10</c:f>
              <c:numCache>
                <c:formatCode>@</c:formatCode>
                <c:ptCount val="9"/>
                <c:pt idx="0">
                  <c:v>81.5</c:v>
                </c:pt>
                <c:pt idx="1">
                  <c:v>82.3</c:v>
                </c:pt>
                <c:pt idx="2">
                  <c:v>83.3</c:v>
                </c:pt>
                <c:pt idx="3">
                  <c:v>83.3</c:v>
                </c:pt>
                <c:pt idx="4">
                  <c:v>83.3</c:v>
                </c:pt>
                <c:pt idx="5">
                  <c:v>83.4</c:v>
                </c:pt>
                <c:pt idx="6">
                  <c:v>84.1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Data!$B$11:$J$11</c:f>
              <c:numCache>
                <c:formatCode>@</c:formatCode>
                <c:ptCount val="9"/>
                <c:pt idx="0">
                  <c:v>86</c:v>
                </c:pt>
                <c:pt idx="1">
                  <c:v>86.4</c:v>
                </c:pt>
                <c:pt idx="2">
                  <c:v>87</c:v>
                </c:pt>
                <c:pt idx="3">
                  <c:v>87.5</c:v>
                </c:pt>
                <c:pt idx="4">
                  <c:v>87.3</c:v>
                </c:pt>
                <c:pt idx="5">
                  <c:v>87.6</c:v>
                </c:pt>
                <c:pt idx="6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Data!$B$12:$J$12</c:f>
              <c:numCache>
                <c:formatCode>@</c:formatCode>
                <c:ptCount val="9"/>
                <c:pt idx="0">
                  <c:v>89.9</c:v>
                </c:pt>
                <c:pt idx="1">
                  <c:v>90.1</c:v>
                </c:pt>
                <c:pt idx="2">
                  <c:v>90.5</c:v>
                </c:pt>
                <c:pt idx="3">
                  <c:v>90.7</c:v>
                </c:pt>
                <c:pt idx="4">
                  <c:v>90.9</c:v>
                </c:pt>
                <c:pt idx="5">
                  <c:v>90.9</c:v>
                </c:pt>
                <c:pt idx="6">
                  <c:v>91.3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Data!$B$13:$J$13</c:f>
              <c:numCache>
                <c:formatCode>@</c:formatCode>
                <c:ptCount val="9"/>
                <c:pt idx="0">
                  <c:v>88.4</c:v>
                </c:pt>
                <c:pt idx="1">
                  <c:v>89</c:v>
                </c:pt>
                <c:pt idx="2">
                  <c:v>89.2</c:v>
                </c:pt>
                <c:pt idx="3">
                  <c:v>89.5</c:v>
                </c:pt>
                <c:pt idx="4">
                  <c:v>89.6</c:v>
                </c:pt>
                <c:pt idx="5">
                  <c:v>89.8</c:v>
                </c:pt>
                <c:pt idx="6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Data!$B$14:$J$14</c:f>
              <c:numCache>
                <c:formatCode>@</c:formatCode>
                <c:ptCount val="9"/>
                <c:pt idx="0">
                  <c:v>90.2</c:v>
                </c:pt>
                <c:pt idx="1">
                  <c:v>90.6</c:v>
                </c:pt>
                <c:pt idx="2">
                  <c:v>90.8</c:v>
                </c:pt>
                <c:pt idx="3">
                  <c:v>91.1</c:v>
                </c:pt>
                <c:pt idx="4">
                  <c:v>91.4</c:v>
                </c:pt>
                <c:pt idx="5">
                  <c:v>91.1</c:v>
                </c:pt>
                <c:pt idx="6">
                  <c:v>91.5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Data!$B$15:$J$15</c:f>
              <c:numCache>
                <c:formatCode>@</c:formatCode>
                <c:ptCount val="9"/>
                <c:pt idx="0">
                  <c:v>89.5</c:v>
                </c:pt>
                <c:pt idx="1">
                  <c:v>90.5</c:v>
                </c:pt>
                <c:pt idx="2">
                  <c:v>90.6</c:v>
                </c:pt>
                <c:pt idx="3">
                  <c:v>90.6</c:v>
                </c:pt>
                <c:pt idx="4">
                  <c:v>90.4</c:v>
                </c:pt>
                <c:pt idx="5">
                  <c:v>91.1</c:v>
                </c:pt>
                <c:pt idx="6">
                  <c:v>91.4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Data!$B$16:$J$16</c:f>
              <c:numCache>
                <c:formatCode>@</c:formatCode>
                <c:ptCount val="9"/>
                <c:pt idx="0">
                  <c:v>89.8</c:v>
                </c:pt>
                <c:pt idx="1">
                  <c:v>90.1</c:v>
                </c:pt>
                <c:pt idx="2">
                  <c:v>90.6</c:v>
                </c:pt>
                <c:pt idx="3">
                  <c:v>90.5</c:v>
                </c:pt>
                <c:pt idx="4">
                  <c:v>90.9</c:v>
                </c:pt>
                <c:pt idx="5">
                  <c:v>90.5</c:v>
                </c:pt>
                <c:pt idx="6">
                  <c:v>90.7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Data!$B$17:$J$17</c:f>
              <c:numCache>
                <c:formatCode>@</c:formatCode>
                <c:ptCount val="9"/>
                <c:pt idx="0">
                  <c:v>86.7</c:v>
                </c:pt>
                <c:pt idx="1">
                  <c:v>87.1</c:v>
                </c:pt>
                <c:pt idx="2">
                  <c:v>87.2</c:v>
                </c:pt>
                <c:pt idx="3">
                  <c:v>87.3</c:v>
                </c:pt>
                <c:pt idx="4">
                  <c:v>87.3</c:v>
                </c:pt>
                <c:pt idx="5">
                  <c:v>88</c:v>
                </c:pt>
                <c:pt idx="6">
                  <c:v>88.1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Data!$B$18:$J$18</c:f>
              <c:numCache>
                <c:formatCode>@</c:formatCode>
                <c:ptCount val="9"/>
                <c:pt idx="0">
                  <c:v>90.8</c:v>
                </c:pt>
                <c:pt idx="1">
                  <c:v>91.1</c:v>
                </c:pt>
                <c:pt idx="2">
                  <c:v>91.2</c:v>
                </c:pt>
                <c:pt idx="3">
                  <c:v>91.7</c:v>
                </c:pt>
                <c:pt idx="4">
                  <c:v>91.8</c:v>
                </c:pt>
                <c:pt idx="5">
                  <c:v>91.6</c:v>
                </c:pt>
                <c:pt idx="6">
                  <c:v>92</c:v>
                </c:pt>
                <c:pt idx="7">
                  <c:v>92.3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Data!$B$19:$J$19</c:f>
              <c:numCache>
                <c:formatCode>@</c:formatCode>
                <c:ptCount val="9"/>
                <c:pt idx="0">
                  <c:v>87.9</c:v>
                </c:pt>
                <c:pt idx="1">
                  <c:v>87.7</c:v>
                </c:pt>
                <c:pt idx="2">
                  <c:v>88</c:v>
                </c:pt>
                <c:pt idx="3">
                  <c:v>87.9</c:v>
                </c:pt>
                <c:pt idx="4">
                  <c:v>88.6</c:v>
                </c:pt>
                <c:pt idx="5">
                  <c:v>89</c:v>
                </c:pt>
                <c:pt idx="6">
                  <c:v>88.6</c:v>
                </c:pt>
                <c:pt idx="7">
                  <c:v>88.4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Data!$B$20:$J$20</c:f>
              <c:numCache>
                <c:formatCode>@</c:formatCode>
                <c:ptCount val="9"/>
                <c:pt idx="0">
                  <c:v>86</c:v>
                </c:pt>
                <c:pt idx="1">
                  <c:v>86.2</c:v>
                </c:pt>
                <c:pt idx="2">
                  <c:v>86.5</c:v>
                </c:pt>
                <c:pt idx="3">
                  <c:v>87.1</c:v>
                </c:pt>
                <c:pt idx="4">
                  <c:v>87.7</c:v>
                </c:pt>
                <c:pt idx="5">
                  <c:v>87.6</c:v>
                </c:pt>
                <c:pt idx="6">
                  <c:v>87.2</c:v>
                </c:pt>
                <c:pt idx="7">
                  <c:v>87.2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Data!$B$21:$J$21</c:f>
              <c:numCache>
                <c:formatCode>@</c:formatCode>
                <c:ptCount val="9"/>
                <c:pt idx="0">
                  <c:v>90.3</c:v>
                </c:pt>
                <c:pt idx="1">
                  <c:v>90</c:v>
                </c:pt>
                <c:pt idx="2">
                  <c:v>90.7</c:v>
                </c:pt>
                <c:pt idx="3">
                  <c:v>90.5</c:v>
                </c:pt>
                <c:pt idx="4">
                  <c:v>91.3</c:v>
                </c:pt>
                <c:pt idx="5">
                  <c:v>91.2</c:v>
                </c:pt>
                <c:pt idx="6">
                  <c:v>91.4</c:v>
                </c:pt>
                <c:pt idx="7">
                  <c:v>91.3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Data!$B$22:$J$22</c:f>
              <c:numCache>
                <c:formatCode>@</c:formatCode>
                <c:ptCount val="9"/>
                <c:pt idx="0">
                  <c:v>87.8</c:v>
                </c:pt>
                <c:pt idx="1">
                  <c:v>88.2</c:v>
                </c:pt>
                <c:pt idx="2">
                  <c:v>88.1</c:v>
                </c:pt>
                <c:pt idx="3">
                  <c:v>88.1</c:v>
                </c:pt>
                <c:pt idx="4">
                  <c:v>88.8</c:v>
                </c:pt>
                <c:pt idx="5">
                  <c:v>89</c:v>
                </c:pt>
                <c:pt idx="6">
                  <c:v>88.8</c:v>
                </c:pt>
                <c:pt idx="7">
                  <c:v>89.2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Data!$B$23:$J$23</c:f>
              <c:numCache>
                <c:formatCode>@</c:formatCode>
                <c:ptCount val="9"/>
                <c:pt idx="0">
                  <c:v>88.7</c:v>
                </c:pt>
                <c:pt idx="1">
                  <c:v>89</c:v>
                </c:pt>
                <c:pt idx="2">
                  <c:v>88.9</c:v>
                </c:pt>
                <c:pt idx="3">
                  <c:v>89.5</c:v>
                </c:pt>
                <c:pt idx="4">
                  <c:v>90.4</c:v>
                </c:pt>
                <c:pt idx="5">
                  <c:v>90</c:v>
                </c:pt>
                <c:pt idx="6">
                  <c:v>90</c:v>
                </c:pt>
                <c:pt idx="7">
                  <c:v>89.2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Data!$B$24:$J$24</c:f>
              <c:numCache>
                <c:formatCode>@</c:formatCode>
                <c:ptCount val="9"/>
                <c:pt idx="0">
                  <c:v>82.8</c:v>
                </c:pt>
                <c:pt idx="1">
                  <c:v>83.2</c:v>
                </c:pt>
                <c:pt idx="2">
                  <c:v>83.2</c:v>
                </c:pt>
                <c:pt idx="3">
                  <c:v>83.5</c:v>
                </c:pt>
                <c:pt idx="4">
                  <c:v>83.8</c:v>
                </c:pt>
                <c:pt idx="5">
                  <c:v>84</c:v>
                </c:pt>
                <c:pt idx="6">
                  <c:v>83.9</c:v>
                </c:pt>
                <c:pt idx="7">
                  <c:v>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Data!$B$25:$J$25</c:f>
              <c:numCache>
                <c:formatCode>@</c:formatCode>
                <c:ptCount val="9"/>
                <c:pt idx="0">
                  <c:v>88.9</c:v>
                </c:pt>
                <c:pt idx="1">
                  <c:v>89.3</c:v>
                </c:pt>
                <c:pt idx="2">
                  <c:v>90.4</c:v>
                </c:pt>
                <c:pt idx="3">
                  <c:v>91.1</c:v>
                </c:pt>
                <c:pt idx="4">
                  <c:v>91.8</c:v>
                </c:pt>
                <c:pt idx="5">
                  <c:v>91.3</c:v>
                </c:pt>
                <c:pt idx="6">
                  <c:v>92</c:v>
                </c:pt>
                <c:pt idx="7">
                  <c:v>92.5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Data!$B$26:$J$26</c:f>
              <c:numCache>
                <c:formatCode>@</c:formatCode>
                <c:ptCount val="9"/>
                <c:pt idx="0">
                  <c:v>92.6</c:v>
                </c:pt>
                <c:pt idx="1">
                  <c:v>92.5</c:v>
                </c:pt>
                <c:pt idx="2">
                  <c:v>92.8</c:v>
                </c:pt>
                <c:pt idx="3">
                  <c:v>93.1</c:v>
                </c:pt>
                <c:pt idx="4">
                  <c:v>93.3</c:v>
                </c:pt>
                <c:pt idx="5">
                  <c:v>93.2</c:v>
                </c:pt>
                <c:pt idx="6">
                  <c:v>93.6</c:v>
                </c:pt>
                <c:pt idx="7">
                  <c:v>93.7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Data!$B$27:$J$27</c:f>
              <c:numCache>
                <c:formatCode>@</c:formatCode>
                <c:ptCount val="9"/>
                <c:pt idx="0">
                  <c:v>92.1</c:v>
                </c:pt>
                <c:pt idx="1">
                  <c:v>92.2</c:v>
                </c:pt>
                <c:pt idx="2">
                  <c:v>92.1</c:v>
                </c:pt>
                <c:pt idx="3">
                  <c:v>92.4</c:v>
                </c:pt>
                <c:pt idx="4">
                  <c:v>93.2</c:v>
                </c:pt>
                <c:pt idx="5">
                  <c:v>93.3</c:v>
                </c:pt>
                <c:pt idx="6">
                  <c:v>93.5</c:v>
                </c:pt>
                <c:pt idx="7">
                  <c:v>94.2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95"/>
          <c:min val="81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2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100.33821871476889</c:v>
                </c:pt>
                <c:pt idx="3">
                  <c:v>100.33821871476889</c:v>
                </c:pt>
                <c:pt idx="4">
                  <c:v>100.90191657271701</c:v>
                </c:pt>
                <c:pt idx="5">
                  <c:v>100.67643742953776</c:v>
                </c:pt>
                <c:pt idx="6">
                  <c:v>101.2401352874859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100.3550295857988</c:v>
                </c:pt>
                <c:pt idx="2">
                  <c:v>100.3550295857988</c:v>
                </c:pt>
                <c:pt idx="3">
                  <c:v>101.06508875739647</c:v>
                </c:pt>
                <c:pt idx="4">
                  <c:v>101.53846153846153</c:v>
                </c:pt>
                <c:pt idx="5">
                  <c:v>101.30177514792899</c:v>
                </c:pt>
                <c:pt idx="6">
                  <c:v>102.36686390532543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100.98159509202453</c:v>
                </c:pt>
                <c:pt idx="2">
                  <c:v>102.2085889570552</c:v>
                </c:pt>
                <c:pt idx="3">
                  <c:v>102.2085889570552</c:v>
                </c:pt>
                <c:pt idx="4">
                  <c:v>102.2085889570552</c:v>
                </c:pt>
                <c:pt idx="5">
                  <c:v>102.33128834355828</c:v>
                </c:pt>
                <c:pt idx="6">
                  <c:v>103.19018404907976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100.46511627906978</c:v>
                </c:pt>
                <c:pt idx="2">
                  <c:v>101.16279069767442</c:v>
                </c:pt>
                <c:pt idx="3">
                  <c:v>101.74418604651163</c:v>
                </c:pt>
                <c:pt idx="4">
                  <c:v>101.51162790697674</c:v>
                </c:pt>
                <c:pt idx="5">
                  <c:v>101.86046511627906</c:v>
                </c:pt>
                <c:pt idx="6">
                  <c:v>102.32558139534885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2">
                  <c:v>100.66740823136817</c:v>
                </c:pt>
                <c:pt idx="3">
                  <c:v>100.88987764182424</c:v>
                </c:pt>
                <c:pt idx="4">
                  <c:v>101.11234705228031</c:v>
                </c:pt>
                <c:pt idx="5">
                  <c:v>101.11234705228031</c:v>
                </c:pt>
                <c:pt idx="6">
                  <c:v>101.55728587319241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100.6787330316742</c:v>
                </c:pt>
                <c:pt idx="2">
                  <c:v>100.90497737556561</c:v>
                </c:pt>
                <c:pt idx="3">
                  <c:v>101.24434389140271</c:v>
                </c:pt>
                <c:pt idx="4">
                  <c:v>101.35746606334841</c:v>
                </c:pt>
                <c:pt idx="5">
                  <c:v>101.58371040723981</c:v>
                </c:pt>
                <c:pt idx="6">
                  <c:v>101.80995475113122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100.44345898004434</c:v>
                </c:pt>
                <c:pt idx="2">
                  <c:v>100.66518847006651</c:v>
                </c:pt>
                <c:pt idx="3">
                  <c:v>100.99778270509975</c:v>
                </c:pt>
                <c:pt idx="4">
                  <c:v>101.33037694013305</c:v>
                </c:pt>
                <c:pt idx="5">
                  <c:v>100.99778270509975</c:v>
                </c:pt>
                <c:pt idx="6">
                  <c:v>101.44124168514412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101.1173184357542</c:v>
                </c:pt>
                <c:pt idx="2">
                  <c:v>101.2290502793296</c:v>
                </c:pt>
                <c:pt idx="3">
                  <c:v>101.2290502793296</c:v>
                </c:pt>
                <c:pt idx="4">
                  <c:v>101.00558659217877</c:v>
                </c:pt>
                <c:pt idx="5">
                  <c:v>101.78770949720671</c:v>
                </c:pt>
                <c:pt idx="6">
                  <c:v>102.12290502793297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100.33407572383072</c:v>
                </c:pt>
                <c:pt idx="2">
                  <c:v>100.89086859688197</c:v>
                </c:pt>
                <c:pt idx="3">
                  <c:v>100.77951002227172</c:v>
                </c:pt>
                <c:pt idx="4">
                  <c:v>101.22494432071269</c:v>
                </c:pt>
                <c:pt idx="5">
                  <c:v>100.77951002227172</c:v>
                </c:pt>
                <c:pt idx="6">
                  <c:v>101.00222717149221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100.46136101499424</c:v>
                </c:pt>
                <c:pt idx="2">
                  <c:v>100.57670126874278</c:v>
                </c:pt>
                <c:pt idx="3">
                  <c:v>100.69204152249134</c:v>
                </c:pt>
                <c:pt idx="4">
                  <c:v>100.69204152249134</c:v>
                </c:pt>
                <c:pt idx="5">
                  <c:v>101.49942329873124</c:v>
                </c:pt>
                <c:pt idx="6">
                  <c:v>101.6147635524798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100.33039647577091</c:v>
                </c:pt>
                <c:pt idx="2">
                  <c:v>100.44052863436124</c:v>
                </c:pt>
                <c:pt idx="3">
                  <c:v>100.99118942731278</c:v>
                </c:pt>
                <c:pt idx="4">
                  <c:v>101.10132158590308</c:v>
                </c:pt>
                <c:pt idx="5">
                  <c:v>100.88105726872247</c:v>
                </c:pt>
                <c:pt idx="6">
                  <c:v>101.32158590308372</c:v>
                </c:pt>
                <c:pt idx="7">
                  <c:v>101.65198237885463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99.772468714448237</c:v>
                </c:pt>
                <c:pt idx="2">
                  <c:v>100.11376564277587</c:v>
                </c:pt>
                <c:pt idx="3">
                  <c:v>100</c:v>
                </c:pt>
                <c:pt idx="4">
                  <c:v>100.79635949943115</c:v>
                </c:pt>
                <c:pt idx="5">
                  <c:v>101.2514220705347</c:v>
                </c:pt>
                <c:pt idx="6">
                  <c:v>100.79635949943115</c:v>
                </c:pt>
                <c:pt idx="7">
                  <c:v>100.5688282138794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100.23255813953489</c:v>
                </c:pt>
                <c:pt idx="2">
                  <c:v>100.58139534883721</c:v>
                </c:pt>
                <c:pt idx="3">
                  <c:v>101.27906976744185</c:v>
                </c:pt>
                <c:pt idx="4">
                  <c:v>101.97674418604652</c:v>
                </c:pt>
                <c:pt idx="5">
                  <c:v>101.86046511627906</c:v>
                </c:pt>
                <c:pt idx="6">
                  <c:v>101.39534883720931</c:v>
                </c:pt>
                <c:pt idx="7">
                  <c:v>101.39534883720931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99.667774086378742</c:v>
                </c:pt>
                <c:pt idx="2">
                  <c:v>100.44296788482836</c:v>
                </c:pt>
                <c:pt idx="3">
                  <c:v>100.22148394241417</c:v>
                </c:pt>
                <c:pt idx="4">
                  <c:v>101.10741971207086</c:v>
                </c:pt>
                <c:pt idx="5">
                  <c:v>100.99667774086379</c:v>
                </c:pt>
                <c:pt idx="6">
                  <c:v>101.21816168327797</c:v>
                </c:pt>
                <c:pt idx="7">
                  <c:v>101.10741971207086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100.45558086560365</c:v>
                </c:pt>
                <c:pt idx="2">
                  <c:v>100.34168564920274</c:v>
                </c:pt>
                <c:pt idx="3">
                  <c:v>100.34168564920274</c:v>
                </c:pt>
                <c:pt idx="4">
                  <c:v>101.13895216400913</c:v>
                </c:pt>
                <c:pt idx="5">
                  <c:v>101.36674259681094</c:v>
                </c:pt>
                <c:pt idx="6">
                  <c:v>101.13895216400913</c:v>
                </c:pt>
                <c:pt idx="7">
                  <c:v>101.59453302961276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100.33821871476889</c:v>
                </c:pt>
                <c:pt idx="2">
                  <c:v>100.22547914317926</c:v>
                </c:pt>
                <c:pt idx="3">
                  <c:v>100.90191657271701</c:v>
                </c:pt>
                <c:pt idx="4">
                  <c:v>101.91657271702368</c:v>
                </c:pt>
                <c:pt idx="5">
                  <c:v>101.46561443066516</c:v>
                </c:pt>
                <c:pt idx="6">
                  <c:v>101.46561443066516</c:v>
                </c:pt>
                <c:pt idx="7">
                  <c:v>100.56369785794814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100.48309178743962</c:v>
                </c:pt>
                <c:pt idx="2">
                  <c:v>100.48309178743962</c:v>
                </c:pt>
                <c:pt idx="3">
                  <c:v>100.84541062801932</c:v>
                </c:pt>
                <c:pt idx="4">
                  <c:v>101.20772946859904</c:v>
                </c:pt>
                <c:pt idx="5">
                  <c:v>101.44927536231884</c:v>
                </c:pt>
                <c:pt idx="6">
                  <c:v>101.32850241545894</c:v>
                </c:pt>
                <c:pt idx="7">
                  <c:v>101.44927536231884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100.44994375703035</c:v>
                </c:pt>
                <c:pt idx="2">
                  <c:v>101.68728908886389</c:v>
                </c:pt>
                <c:pt idx="3">
                  <c:v>102.47469066366703</c:v>
                </c:pt>
                <c:pt idx="4">
                  <c:v>103.26209223847019</c:v>
                </c:pt>
                <c:pt idx="5">
                  <c:v>102.69966254218221</c:v>
                </c:pt>
                <c:pt idx="6">
                  <c:v>103.48706411698537</c:v>
                </c:pt>
                <c:pt idx="7">
                  <c:v>104.04949381327333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99.892008639308855</c:v>
                </c:pt>
                <c:pt idx="2">
                  <c:v>100.2159827213823</c:v>
                </c:pt>
                <c:pt idx="3">
                  <c:v>100.53995680345574</c:v>
                </c:pt>
                <c:pt idx="4">
                  <c:v>100.75593952483801</c:v>
                </c:pt>
                <c:pt idx="5">
                  <c:v>100.64794816414688</c:v>
                </c:pt>
                <c:pt idx="6">
                  <c:v>101.07991360691145</c:v>
                </c:pt>
                <c:pt idx="7">
                  <c:v>101.18790496760259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100.1085776330076</c:v>
                </c:pt>
                <c:pt idx="2">
                  <c:v>100</c:v>
                </c:pt>
                <c:pt idx="3">
                  <c:v>100.32573289902282</c:v>
                </c:pt>
                <c:pt idx="4">
                  <c:v>101.1943539630836</c:v>
                </c:pt>
                <c:pt idx="5">
                  <c:v>101.30293159609121</c:v>
                </c:pt>
                <c:pt idx="6">
                  <c:v>101.52008686210641</c:v>
                </c:pt>
                <c:pt idx="7">
                  <c:v>102.28013029315962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0.14443660780974577</c:v>
                  </c:pt>
                  <c:pt idx="2">
                    <c:v>0.21169058565041518</c:v>
                  </c:pt>
                  <c:pt idx="3">
                    <c:v>0.24576801538069507</c:v>
                  </c:pt>
                  <c:pt idx="4">
                    <c:v>0.23227399833082749</c:v>
                  </c:pt>
                  <c:pt idx="5">
                    <c:v>0.20560938746874854</c:v>
                  </c:pt>
                  <c:pt idx="6">
                    <c:v>0.27234564630072383</c:v>
                  </c:pt>
                  <c:pt idx="7">
                    <c:v>0.58216633621970859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0.14443660780974577</c:v>
                  </c:pt>
                  <c:pt idx="2">
                    <c:v>0.21169058565041518</c:v>
                  </c:pt>
                  <c:pt idx="3">
                    <c:v>0.24576801538069507</c:v>
                  </c:pt>
                  <c:pt idx="4">
                    <c:v>0.23227399833082749</c:v>
                  </c:pt>
                  <c:pt idx="5">
                    <c:v>0.20560938746874854</c:v>
                  </c:pt>
                  <c:pt idx="6">
                    <c:v>0.27234564630072383</c:v>
                  </c:pt>
                  <c:pt idx="7">
                    <c:v>0.58216633621970859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100.34564773455172</c:v>
                </c:pt>
                <c:pt idx="2">
                  <c:v>100.67655040390612</c:v>
                </c:pt>
                <c:pt idx="3">
                  <c:v>100.95549124457024</c:v>
                </c:pt>
                <c:pt idx="4">
                  <c:v>101.36704212629151</c:v>
                </c:pt>
                <c:pt idx="5">
                  <c:v>101.39261229543746</c:v>
                </c:pt>
                <c:pt idx="6">
                  <c:v>101.67113661088756</c:v>
                </c:pt>
                <c:pt idx="7">
                  <c:v>101.58486144659295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99.05</c:v>
                </c:pt>
                <c:pt idx="1">
                  <c:v>99.05</c:v>
                </c:pt>
                <c:pt idx="2">
                  <c:v>99.05</c:v>
                </c:pt>
                <c:pt idx="3">
                  <c:v>99.05</c:v>
                </c:pt>
                <c:pt idx="4">
                  <c:v>99.05</c:v>
                </c:pt>
                <c:pt idx="5">
                  <c:v>99.05</c:v>
                </c:pt>
                <c:pt idx="6">
                  <c:v>99.05</c:v>
                </c:pt>
                <c:pt idx="7">
                  <c:v>99.05</c:v>
                </c:pt>
                <c:pt idx="8">
                  <c:v>99.05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100.95</c:v>
                </c:pt>
                <c:pt idx="1">
                  <c:v>100.95</c:v>
                </c:pt>
                <c:pt idx="2">
                  <c:v>100.95</c:v>
                </c:pt>
                <c:pt idx="3">
                  <c:v>100.95</c:v>
                </c:pt>
                <c:pt idx="4">
                  <c:v>100.95</c:v>
                </c:pt>
                <c:pt idx="5">
                  <c:v>100.95</c:v>
                </c:pt>
                <c:pt idx="6">
                  <c:v>100.95</c:v>
                </c:pt>
                <c:pt idx="7">
                  <c:v>100.95</c:v>
                </c:pt>
                <c:pt idx="8">
                  <c:v>100.95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98.4</c:v>
                </c:pt>
                <c:pt idx="1">
                  <c:v>98.4</c:v>
                </c:pt>
                <c:pt idx="2">
                  <c:v>98.4</c:v>
                </c:pt>
                <c:pt idx="3">
                  <c:v>98.4</c:v>
                </c:pt>
                <c:pt idx="4">
                  <c:v>98.4</c:v>
                </c:pt>
                <c:pt idx="5">
                  <c:v>98.4</c:v>
                </c:pt>
                <c:pt idx="6">
                  <c:v>98.4</c:v>
                </c:pt>
                <c:pt idx="7">
                  <c:v>98.4</c:v>
                </c:pt>
                <c:pt idx="8">
                  <c:v>98.4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101.6</c:v>
                </c:pt>
                <c:pt idx="1">
                  <c:v>101.6</c:v>
                </c:pt>
                <c:pt idx="2">
                  <c:v>101.6</c:v>
                </c:pt>
                <c:pt idx="3">
                  <c:v>101.6</c:v>
                </c:pt>
                <c:pt idx="4">
                  <c:v>101.6</c:v>
                </c:pt>
                <c:pt idx="5">
                  <c:v>101.6</c:v>
                </c:pt>
                <c:pt idx="6">
                  <c:v>101.6</c:v>
                </c:pt>
                <c:pt idx="7">
                  <c:v>101.6</c:v>
                </c:pt>
                <c:pt idx="8">
                  <c:v>101.6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  <c:max val="105"/>
          <c:min val="95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7</xdr:col>
      <xdr:colOff>675474</xdr:colOff>
      <xdr:row>19</xdr:row>
      <xdr:rowOff>37869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5400"/>
          <a:ext cx="6409524" cy="18190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9</xdr:col>
      <xdr:colOff>601172</xdr:colOff>
      <xdr:row>74</xdr:row>
      <xdr:rowOff>153551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43375"/>
          <a:ext cx="7859222" cy="8249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iologicalvariation.eu/search?query=h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D13" sqref="D13:I13"/>
    </sheetView>
  </sheetViews>
  <sheetFormatPr baseColWidth="10" defaultColWidth="11.42578125" defaultRowHeight="12.75" x14ac:dyDescent="0.2"/>
  <cols>
    <col min="1" max="2" width="11.42578125" style="66"/>
    <col min="3" max="3" width="31.42578125" style="66" bestFit="1" customWidth="1"/>
    <col min="4" max="16384" width="11.42578125" style="66"/>
  </cols>
  <sheetData>
    <row r="3" spans="3:9" ht="57" customHeight="1" x14ac:dyDescent="0.6">
      <c r="C3" s="125" t="s">
        <v>44</v>
      </c>
      <c r="D3" s="125"/>
      <c r="E3" s="125"/>
      <c r="F3" s="125"/>
      <c r="G3" s="125"/>
      <c r="H3" s="125"/>
      <c r="I3" s="125"/>
    </row>
    <row r="5" spans="3:9" ht="34.5" x14ac:dyDescent="0.45">
      <c r="C5" s="67" t="s">
        <v>45</v>
      </c>
      <c r="D5" s="67" t="s">
        <v>52</v>
      </c>
    </row>
    <row r="8" spans="3:9" ht="25.5" customHeight="1" x14ac:dyDescent="0.3">
      <c r="C8" s="68" t="s">
        <v>46</v>
      </c>
      <c r="D8" s="136" t="s">
        <v>87</v>
      </c>
      <c r="E8" s="127"/>
      <c r="F8" s="127"/>
      <c r="G8" s="127"/>
      <c r="H8" s="127"/>
      <c r="I8" s="128"/>
    </row>
    <row r="9" spans="3:9" ht="26.25" customHeight="1" x14ac:dyDescent="0.3">
      <c r="C9" s="68" t="s">
        <v>47</v>
      </c>
      <c r="D9" s="126" t="s">
        <v>82</v>
      </c>
      <c r="E9" s="127"/>
      <c r="F9" s="127"/>
      <c r="G9" s="127"/>
      <c r="H9" s="127"/>
      <c r="I9" s="128"/>
    </row>
    <row r="10" spans="3:9" ht="20.25" x14ac:dyDescent="0.3">
      <c r="C10" s="68" t="s">
        <v>48</v>
      </c>
      <c r="D10" s="129" t="s">
        <v>90</v>
      </c>
      <c r="E10" s="130"/>
      <c r="F10" s="130"/>
      <c r="G10" s="130"/>
      <c r="H10" s="130"/>
      <c r="I10" s="131"/>
    </row>
    <row r="11" spans="3:9" x14ac:dyDescent="0.2">
      <c r="C11" s="69" t="s">
        <v>49</v>
      </c>
      <c r="D11" s="132"/>
      <c r="E11" s="133"/>
      <c r="F11" s="133"/>
      <c r="G11" s="133"/>
      <c r="H11" s="133"/>
      <c r="I11" s="134"/>
    </row>
    <row r="12" spans="3:9" ht="25.5" customHeight="1" x14ac:dyDescent="0.3">
      <c r="C12" s="68" t="s">
        <v>50</v>
      </c>
      <c r="D12" s="135" t="s">
        <v>97</v>
      </c>
      <c r="E12" s="127"/>
      <c r="F12" s="127"/>
      <c r="G12" s="127"/>
      <c r="H12" s="127"/>
      <c r="I12" s="128"/>
    </row>
    <row r="13" spans="3:9" ht="24.75" customHeight="1" x14ac:dyDescent="0.3">
      <c r="C13" s="68" t="s">
        <v>51</v>
      </c>
      <c r="D13" s="136" t="s">
        <v>79</v>
      </c>
      <c r="E13" s="127"/>
      <c r="F13" s="127"/>
      <c r="G13" s="127"/>
      <c r="H13" s="127"/>
      <c r="I13" s="128"/>
    </row>
  </sheetData>
  <mergeCells count="6">
    <mergeCell ref="C3:I3"/>
    <mergeCell ref="D9:I9"/>
    <mergeCell ref="D10:I11"/>
    <mergeCell ref="D12:I12"/>
    <mergeCell ref="D13:I13"/>
    <mergeCell ref="D8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topLeftCell="A21" zoomScale="85" zoomScaleNormal="85" workbookViewId="0">
      <selection activeCell="D29" sqref="D29"/>
    </sheetView>
  </sheetViews>
  <sheetFormatPr baseColWidth="10" defaultColWidth="11.42578125" defaultRowHeight="12.75" x14ac:dyDescent="0.2"/>
  <cols>
    <col min="1" max="1" width="57.42578125" style="71" customWidth="1"/>
    <col min="2" max="2" width="20.28515625" style="71" customWidth="1"/>
    <col min="3" max="3" width="13" style="71" customWidth="1"/>
    <col min="4" max="4" width="13.28515625" style="71" customWidth="1"/>
    <col min="5" max="5" width="13.42578125" style="71" customWidth="1"/>
    <col min="6" max="6" width="13.5703125" style="71" customWidth="1"/>
    <col min="7" max="9" width="13.7109375" style="71" bestFit="1" customWidth="1"/>
    <col min="10" max="16384" width="11.42578125" style="71"/>
  </cols>
  <sheetData>
    <row r="1" spans="1:9" ht="20.25" x14ac:dyDescent="0.3">
      <c r="A1" s="70" t="s">
        <v>42</v>
      </c>
      <c r="B1" s="70"/>
      <c r="C1" s="70"/>
      <c r="D1" s="70"/>
      <c r="E1" s="70"/>
      <c r="F1" s="70"/>
      <c r="G1" s="70"/>
      <c r="H1" s="70"/>
      <c r="I1" s="70"/>
    </row>
    <row r="2" spans="1:9" ht="20.25" x14ac:dyDescent="0.3">
      <c r="A2" s="72" t="s">
        <v>105</v>
      </c>
      <c r="B2" s="72"/>
      <c r="C2" s="72"/>
      <c r="D2" s="72"/>
      <c r="E2" s="72"/>
      <c r="F2" s="72"/>
      <c r="G2" s="70"/>
      <c r="H2" s="70"/>
      <c r="I2" s="70"/>
    </row>
    <row r="3" spans="1:9" ht="20.25" x14ac:dyDescent="0.3">
      <c r="A3" s="70" t="s">
        <v>53</v>
      </c>
      <c r="B3" s="73"/>
      <c r="C3" s="70"/>
      <c r="D3" s="70"/>
      <c r="E3" s="70"/>
      <c r="F3" s="70"/>
      <c r="G3" s="70"/>
      <c r="H3" s="70"/>
      <c r="I3" s="70"/>
    </row>
    <row r="4" spans="1:9" ht="15" x14ac:dyDescent="0.2">
      <c r="A4" s="74" t="s">
        <v>40</v>
      </c>
      <c r="B4" s="74"/>
      <c r="C4" s="74"/>
      <c r="D4" s="74"/>
      <c r="E4" s="74"/>
      <c r="F4" s="74"/>
      <c r="G4" s="74"/>
      <c r="H4" s="74"/>
      <c r="I4" s="74"/>
    </row>
    <row r="5" spans="1:9" ht="15" x14ac:dyDescent="0.2">
      <c r="A5" s="75" t="s">
        <v>80</v>
      </c>
      <c r="B5" s="76"/>
      <c r="C5" s="76"/>
      <c r="D5" s="76"/>
      <c r="E5" s="76"/>
      <c r="F5" s="76"/>
      <c r="G5" s="76"/>
      <c r="H5" s="76"/>
      <c r="I5" s="76"/>
    </row>
    <row r="6" spans="1:9" ht="15" x14ac:dyDescent="0.2">
      <c r="A6" s="74"/>
      <c r="B6" s="76"/>
      <c r="C6" s="76"/>
      <c r="D6" s="74"/>
      <c r="E6" s="74"/>
      <c r="F6" s="74"/>
      <c r="G6" s="74"/>
      <c r="H6" s="74"/>
      <c r="I6" s="74"/>
    </row>
    <row r="7" spans="1:9" ht="15" x14ac:dyDescent="0.2">
      <c r="A7" s="74" t="s">
        <v>41</v>
      </c>
      <c r="B7" s="76"/>
      <c r="C7" s="76"/>
      <c r="D7" s="76"/>
      <c r="E7" s="76"/>
      <c r="F7" s="76"/>
      <c r="G7" s="76"/>
      <c r="H7" s="76"/>
      <c r="I7" s="76"/>
    </row>
    <row r="8" spans="1:9" ht="15" x14ac:dyDescent="0.2">
      <c r="A8" s="75" t="s">
        <v>98</v>
      </c>
      <c r="B8" s="76"/>
      <c r="C8" s="76"/>
      <c r="D8" s="76"/>
      <c r="E8" s="76"/>
      <c r="F8" s="76"/>
      <c r="G8" s="76"/>
      <c r="H8" s="76"/>
      <c r="I8" s="76"/>
    </row>
    <row r="9" spans="1:9" ht="15" x14ac:dyDescent="0.2">
      <c r="A9" s="74"/>
      <c r="B9" s="76"/>
      <c r="C9" s="76"/>
      <c r="D9" s="76"/>
      <c r="E9" s="74"/>
      <c r="F9" s="74"/>
      <c r="G9" s="74"/>
      <c r="H9" s="74"/>
      <c r="I9" s="74"/>
    </row>
    <row r="10" spans="1:9" ht="15" x14ac:dyDescent="0.2">
      <c r="A10" s="74" t="s">
        <v>43</v>
      </c>
      <c r="B10" s="76"/>
      <c r="C10" s="76"/>
      <c r="D10" s="76"/>
      <c r="E10" s="76"/>
      <c r="F10" s="76"/>
      <c r="G10" s="76"/>
      <c r="H10" s="76"/>
      <c r="I10" s="76"/>
    </row>
    <row r="11" spans="1:9" ht="15" x14ac:dyDescent="0.2">
      <c r="A11" s="75" t="s">
        <v>99</v>
      </c>
      <c r="B11" s="76"/>
      <c r="C11" s="76"/>
      <c r="D11" s="76"/>
      <c r="E11" s="76"/>
      <c r="F11" s="76"/>
      <c r="G11" s="76"/>
      <c r="H11" s="76"/>
      <c r="I11" s="76"/>
    </row>
    <row r="12" spans="1:9" ht="15" x14ac:dyDescent="0.2">
      <c r="A12" s="74"/>
      <c r="B12" s="74"/>
      <c r="C12" s="74"/>
      <c r="D12" s="74"/>
      <c r="E12" s="74"/>
      <c r="F12" s="74"/>
      <c r="G12" s="74"/>
      <c r="H12" s="74"/>
      <c r="I12" s="74"/>
    </row>
    <row r="13" spans="1:9" ht="15" x14ac:dyDescent="0.2">
      <c r="A13" s="74" t="s">
        <v>34</v>
      </c>
      <c r="B13" s="74"/>
      <c r="C13" s="74"/>
      <c r="D13" s="74"/>
      <c r="E13" s="74"/>
      <c r="F13" s="74"/>
      <c r="G13" s="74"/>
      <c r="H13" s="74"/>
      <c r="I13" s="74"/>
    </row>
    <row r="14" spans="1:9" ht="15" x14ac:dyDescent="0.2">
      <c r="A14" s="77" t="s">
        <v>81</v>
      </c>
      <c r="B14" s="78" t="s">
        <v>31</v>
      </c>
      <c r="C14" s="78"/>
      <c r="D14" s="78"/>
      <c r="E14" s="74"/>
      <c r="F14" s="74"/>
      <c r="G14" s="74"/>
      <c r="H14" s="74"/>
      <c r="I14" s="74"/>
    </row>
    <row r="15" spans="1:9" ht="15" x14ac:dyDescent="0.2">
      <c r="A15" s="77"/>
      <c r="B15" s="78" t="s">
        <v>33</v>
      </c>
      <c r="C15" s="79"/>
      <c r="D15" s="80"/>
      <c r="E15" s="74"/>
      <c r="F15" s="74"/>
      <c r="G15" s="76"/>
      <c r="H15" s="76"/>
      <c r="I15" s="76"/>
    </row>
    <row r="16" spans="1:9" ht="15" x14ac:dyDescent="0.2">
      <c r="A16" s="77"/>
      <c r="B16" s="81" t="s">
        <v>32</v>
      </c>
      <c r="C16" s="82"/>
      <c r="D16" s="83"/>
      <c r="E16" s="74"/>
      <c r="F16" s="74"/>
      <c r="G16" s="74"/>
      <c r="H16" s="74"/>
      <c r="I16" s="74"/>
    </row>
    <row r="17" spans="1:9" ht="15" x14ac:dyDescent="0.2">
      <c r="A17" s="74"/>
      <c r="B17" s="74"/>
      <c r="C17" s="74"/>
      <c r="D17" s="74"/>
      <c r="E17" s="74"/>
      <c r="F17" s="74"/>
      <c r="G17" s="74"/>
      <c r="H17" s="74"/>
      <c r="I17" s="74"/>
    </row>
    <row r="18" spans="1:9" ht="15" x14ac:dyDescent="0.2">
      <c r="A18" s="74" t="s">
        <v>36</v>
      </c>
      <c r="B18" s="74"/>
      <c r="C18" s="74"/>
      <c r="D18" s="74"/>
      <c r="E18" s="74"/>
      <c r="F18" s="74"/>
      <c r="G18" s="74"/>
      <c r="H18" s="74"/>
      <c r="I18" s="74"/>
    </row>
    <row r="19" spans="1:9" ht="15" x14ac:dyDescent="0.2">
      <c r="A19" s="77"/>
      <c r="B19" s="78" t="s">
        <v>35</v>
      </c>
      <c r="C19" s="74"/>
      <c r="D19" s="74"/>
      <c r="E19" s="74"/>
      <c r="F19" s="74"/>
      <c r="G19" s="74"/>
      <c r="H19" s="74"/>
      <c r="I19" s="74"/>
    </row>
    <row r="20" spans="1:9" ht="15" x14ac:dyDescent="0.2">
      <c r="A20" s="77"/>
      <c r="B20" s="78" t="s">
        <v>38</v>
      </c>
      <c r="C20" s="74"/>
      <c r="D20" s="74"/>
      <c r="E20" s="74"/>
      <c r="F20" s="74"/>
      <c r="G20" s="74"/>
      <c r="H20" s="74"/>
      <c r="I20" s="74"/>
    </row>
    <row r="21" spans="1:9" ht="15" x14ac:dyDescent="0.2">
      <c r="A21" s="77"/>
      <c r="B21" s="78" t="s">
        <v>37</v>
      </c>
      <c r="C21" s="74"/>
      <c r="D21" s="74"/>
      <c r="E21" s="74"/>
      <c r="F21" s="74"/>
      <c r="G21" s="74"/>
      <c r="H21" s="74"/>
      <c r="I21" s="74"/>
    </row>
    <row r="22" spans="1:9" ht="15" x14ac:dyDescent="0.2">
      <c r="A22" s="77" t="s">
        <v>88</v>
      </c>
      <c r="B22" s="78" t="s">
        <v>39</v>
      </c>
      <c r="C22" s="74"/>
      <c r="D22" s="74"/>
      <c r="E22" s="74"/>
      <c r="F22" s="74"/>
      <c r="G22" s="74"/>
      <c r="H22" s="74"/>
      <c r="I22" s="74"/>
    </row>
    <row r="23" spans="1:9" ht="15" x14ac:dyDescent="0.2">
      <c r="A23" s="77" t="s">
        <v>89</v>
      </c>
      <c r="C23" s="74"/>
      <c r="D23" s="74"/>
      <c r="E23" s="74"/>
      <c r="F23" s="74"/>
      <c r="G23" s="74"/>
      <c r="H23" s="74"/>
      <c r="I23" s="74"/>
    </row>
    <row r="24" spans="1:9" ht="15" x14ac:dyDescent="0.2">
      <c r="A24" s="74"/>
      <c r="B24" s="74"/>
      <c r="C24" s="74"/>
      <c r="D24" s="74"/>
      <c r="E24" s="74"/>
      <c r="F24" s="74"/>
      <c r="G24" s="74"/>
      <c r="H24" s="74"/>
      <c r="I24" s="74"/>
    </row>
    <row r="25" spans="1:9" ht="15" x14ac:dyDescent="0.2">
      <c r="A25" s="74" t="s">
        <v>54</v>
      </c>
      <c r="B25" s="74"/>
      <c r="C25" s="74"/>
      <c r="D25" s="74"/>
      <c r="E25" s="74"/>
      <c r="F25" s="74"/>
      <c r="G25" s="74"/>
      <c r="H25" s="74"/>
      <c r="I25" s="74"/>
    </row>
    <row r="26" spans="1:9" ht="15.75" x14ac:dyDescent="0.25">
      <c r="A26" s="84" t="s">
        <v>55</v>
      </c>
      <c r="B26" s="78" t="s">
        <v>56</v>
      </c>
      <c r="C26" s="78" t="s">
        <v>57</v>
      </c>
      <c r="D26" s="78" t="s">
        <v>58</v>
      </c>
      <c r="E26" s="78" t="s">
        <v>59</v>
      </c>
      <c r="F26" s="78" t="s">
        <v>60</v>
      </c>
      <c r="G26" s="78" t="s">
        <v>61</v>
      </c>
      <c r="H26" s="78" t="s">
        <v>83</v>
      </c>
      <c r="I26" s="78" t="s">
        <v>84</v>
      </c>
    </row>
    <row r="27" spans="1:9" ht="15" x14ac:dyDescent="0.2">
      <c r="A27" s="78" t="s">
        <v>62</v>
      </c>
      <c r="B27" s="75" t="s">
        <v>79</v>
      </c>
      <c r="C27" s="75" t="s">
        <v>79</v>
      </c>
      <c r="D27" s="75" t="s">
        <v>79</v>
      </c>
      <c r="E27" s="75" t="s">
        <v>79</v>
      </c>
      <c r="F27" s="75" t="s">
        <v>79</v>
      </c>
      <c r="G27" s="75" t="s">
        <v>79</v>
      </c>
      <c r="H27" s="75" t="s">
        <v>79</v>
      </c>
      <c r="I27" s="75" t="s">
        <v>79</v>
      </c>
    </row>
    <row r="28" spans="1:9" ht="15.75" thickBot="1" x14ac:dyDescent="0.25">
      <c r="A28" s="78"/>
      <c r="B28" s="75"/>
      <c r="C28" s="75"/>
      <c r="D28" s="75"/>
      <c r="E28" s="75"/>
      <c r="F28" s="75"/>
      <c r="G28" s="75"/>
      <c r="H28" s="75"/>
      <c r="I28" s="75"/>
    </row>
    <row r="29" spans="1:9" ht="15" x14ac:dyDescent="0.2">
      <c r="A29" s="78" t="s">
        <v>63</v>
      </c>
      <c r="B29" s="5">
        <v>0</v>
      </c>
      <c r="C29" s="3">
        <v>12</v>
      </c>
      <c r="D29" s="3">
        <v>24</v>
      </c>
      <c r="E29" s="3">
        <v>36</v>
      </c>
      <c r="F29" s="3">
        <v>48</v>
      </c>
      <c r="G29" s="3">
        <v>60</v>
      </c>
      <c r="H29" s="4">
        <v>72</v>
      </c>
      <c r="I29" s="3">
        <v>84</v>
      </c>
    </row>
    <row r="30" spans="1:9" ht="15" x14ac:dyDescent="0.2">
      <c r="A30" s="78"/>
      <c r="B30" s="75"/>
      <c r="C30" s="75"/>
      <c r="D30" s="75"/>
      <c r="E30" s="75"/>
      <c r="F30" s="75"/>
      <c r="G30" s="75"/>
      <c r="H30" s="75"/>
      <c r="I30" s="75"/>
    </row>
    <row r="31" spans="1:9" ht="15" x14ac:dyDescent="0.2">
      <c r="A31" s="78"/>
      <c r="B31" s="75"/>
      <c r="C31" s="75"/>
      <c r="D31" s="75"/>
      <c r="E31" s="75"/>
      <c r="F31" s="75"/>
      <c r="G31" s="75"/>
      <c r="H31" s="75"/>
      <c r="I31" s="75"/>
    </row>
    <row r="32" spans="1:9" ht="15.75" thickBot="1" x14ac:dyDescent="0.25">
      <c r="A32" s="85"/>
      <c r="B32" s="86"/>
      <c r="C32" s="86"/>
      <c r="D32" s="86"/>
      <c r="E32" s="86"/>
      <c r="F32" s="86"/>
      <c r="G32" s="86"/>
      <c r="H32" s="86"/>
      <c r="I32" s="86"/>
    </row>
    <row r="33" spans="1:9" ht="15" x14ac:dyDescent="0.2">
      <c r="A33" s="87"/>
      <c r="B33" s="88"/>
      <c r="C33" s="88"/>
      <c r="D33" s="88"/>
      <c r="E33" s="88"/>
      <c r="F33" s="88"/>
      <c r="G33" s="89"/>
      <c r="H33" s="89"/>
      <c r="I33" s="89"/>
    </row>
    <row r="34" spans="1:9" ht="15" x14ac:dyDescent="0.2">
      <c r="A34" s="90"/>
      <c r="B34" s="75"/>
      <c r="C34" s="75"/>
      <c r="D34" s="75"/>
      <c r="E34" s="75"/>
      <c r="F34" s="75"/>
      <c r="G34" s="91"/>
      <c r="H34" s="91"/>
      <c r="I34" s="91"/>
    </row>
    <row r="35" spans="1:9" ht="15" x14ac:dyDescent="0.2">
      <c r="A35" s="90"/>
      <c r="B35" s="75"/>
      <c r="C35" s="75"/>
      <c r="D35" s="75"/>
      <c r="E35" s="75"/>
      <c r="F35" s="75"/>
      <c r="G35" s="91"/>
      <c r="H35" s="91"/>
      <c r="I35" s="91"/>
    </row>
    <row r="36" spans="1:9" ht="15.75" thickBot="1" x14ac:dyDescent="0.25">
      <c r="A36" s="92"/>
      <c r="B36" s="93"/>
      <c r="C36" s="93"/>
      <c r="D36" s="93"/>
      <c r="E36" s="93"/>
      <c r="F36" s="93"/>
      <c r="G36" s="94"/>
      <c r="H36" s="94"/>
      <c r="I36" s="94"/>
    </row>
    <row r="37" spans="1:9" ht="15" x14ac:dyDescent="0.2">
      <c r="A37" s="95" t="s">
        <v>64</v>
      </c>
      <c r="B37" s="95"/>
      <c r="C37" s="95"/>
      <c r="D37" s="95"/>
      <c r="E37" s="95"/>
      <c r="F37" s="95"/>
      <c r="G37" s="95"/>
      <c r="H37" s="95"/>
      <c r="I37" s="95"/>
    </row>
    <row r="38" spans="1:9" ht="15" x14ac:dyDescent="0.2">
      <c r="A38" s="78"/>
      <c r="B38" s="75"/>
      <c r="C38" s="75"/>
      <c r="D38" s="75"/>
      <c r="E38" s="75"/>
      <c r="F38" s="75"/>
      <c r="G38" s="75"/>
      <c r="H38" s="75"/>
      <c r="I38" s="75"/>
    </row>
    <row r="39" spans="1:9" ht="15" x14ac:dyDescent="0.2">
      <c r="A39" s="77" t="s">
        <v>88</v>
      </c>
      <c r="B39" s="75"/>
      <c r="C39" s="75"/>
      <c r="D39" s="75"/>
      <c r="E39" s="75"/>
      <c r="F39" s="75"/>
      <c r="G39" s="75"/>
      <c r="H39" s="75"/>
      <c r="I39" s="75"/>
    </row>
    <row r="40" spans="1:9" ht="15" x14ac:dyDescent="0.2">
      <c r="A40" s="77" t="s">
        <v>89</v>
      </c>
      <c r="B40" s="75"/>
      <c r="C40" s="75"/>
      <c r="D40" s="75"/>
      <c r="E40" s="75"/>
      <c r="F40" s="75"/>
      <c r="G40" s="75"/>
      <c r="H40" s="75"/>
      <c r="I40" s="75"/>
    </row>
    <row r="41" spans="1:9" ht="15" x14ac:dyDescent="0.2">
      <c r="A41" s="78"/>
      <c r="B41" s="75"/>
      <c r="C41" s="75"/>
      <c r="D41" s="75"/>
      <c r="E41" s="75"/>
      <c r="F41" s="75"/>
      <c r="G41" s="75"/>
      <c r="H41" s="75"/>
      <c r="I41" s="75"/>
    </row>
    <row r="42" spans="1:9" ht="15" x14ac:dyDescent="0.2">
      <c r="A42" s="78" t="s">
        <v>65</v>
      </c>
      <c r="B42" s="75"/>
      <c r="C42" s="75"/>
      <c r="D42" s="75"/>
      <c r="E42" s="75"/>
      <c r="F42" s="75"/>
      <c r="G42" s="75"/>
      <c r="H42" s="75"/>
      <c r="I42" s="75"/>
    </row>
    <row r="43" spans="1:9" ht="15" x14ac:dyDescent="0.2">
      <c r="A43" s="74"/>
      <c r="B43" s="74"/>
      <c r="C43" s="74"/>
      <c r="D43" s="74"/>
      <c r="E43" s="74"/>
      <c r="F43" s="74"/>
      <c r="G43" s="74"/>
      <c r="H43" s="74"/>
      <c r="I43" s="74"/>
    </row>
    <row r="44" spans="1:9" ht="15" x14ac:dyDescent="0.2">
      <c r="A44" s="137" t="s">
        <v>66</v>
      </c>
      <c r="B44" s="137"/>
      <c r="C44" s="137"/>
      <c r="D44" s="137"/>
      <c r="E44" s="137"/>
      <c r="F44" s="137"/>
      <c r="G44" s="137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topLeftCell="A37" zoomScale="70" zoomScaleNormal="70" workbookViewId="0">
      <selection activeCell="U49" sqref="U49"/>
    </sheetView>
  </sheetViews>
  <sheetFormatPr baseColWidth="10" defaultColWidth="11.42578125" defaultRowHeight="12.75" x14ac:dyDescent="0.2"/>
  <cols>
    <col min="1" max="1" width="15.28515625" customWidth="1"/>
    <col min="2" max="2" width="10.28515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7"/>
    <col min="20" max="42" width="11.42578125" style="65"/>
    <col min="43" max="135" width="11.42578125" style="7"/>
  </cols>
  <sheetData>
    <row r="1" spans="1:18" ht="23.25" x14ac:dyDescent="0.35">
      <c r="A1" s="12" t="s">
        <v>13</v>
      </c>
      <c r="B1" s="13"/>
      <c r="C1" s="143" t="s">
        <v>96</v>
      </c>
      <c r="D1" s="144"/>
      <c r="E1" s="144"/>
      <c r="F1" s="144"/>
      <c r="G1" s="144"/>
      <c r="H1" s="144"/>
      <c r="I1" s="144"/>
      <c r="J1" s="144"/>
      <c r="K1" s="14"/>
      <c r="L1" s="13"/>
      <c r="M1" s="13"/>
      <c r="N1" s="13"/>
      <c r="O1" s="13"/>
      <c r="P1" s="13"/>
      <c r="Q1" s="13"/>
      <c r="R1" s="13"/>
    </row>
    <row r="2" spans="1:18" ht="23.25" x14ac:dyDescent="0.35">
      <c r="A2" s="15"/>
      <c r="B2" s="13"/>
      <c r="C2" s="13"/>
      <c r="D2" s="13"/>
      <c r="E2" s="13"/>
      <c r="F2" s="13"/>
      <c r="G2" s="13"/>
      <c r="H2" s="14"/>
      <c r="I2" s="14"/>
      <c r="J2" s="14"/>
      <c r="K2" s="14"/>
      <c r="L2" s="13"/>
      <c r="M2" s="13"/>
      <c r="N2" s="13"/>
      <c r="O2" s="13"/>
      <c r="P2" s="13"/>
      <c r="Q2" s="13"/>
      <c r="R2" s="13"/>
    </row>
    <row r="3" spans="1:18" x14ac:dyDescent="0.2">
      <c r="A3" s="16" t="s">
        <v>11</v>
      </c>
      <c r="B3" s="124">
        <v>0.95</v>
      </c>
      <c r="C3" s="17" t="s">
        <v>25</v>
      </c>
      <c r="D3" s="16"/>
      <c r="E3" s="6">
        <v>1.6</v>
      </c>
      <c r="F3" s="17" t="s">
        <v>22</v>
      </c>
      <c r="G3" s="18"/>
      <c r="H3" s="14"/>
      <c r="I3" s="14"/>
      <c r="J3" s="14"/>
      <c r="K3" s="14"/>
      <c r="L3" s="13"/>
      <c r="M3" s="13"/>
      <c r="N3" s="13"/>
      <c r="O3" s="13"/>
      <c r="P3" s="13"/>
      <c r="Q3" s="13"/>
      <c r="R3" s="13"/>
    </row>
    <row r="4" spans="1:18" x14ac:dyDescent="0.2">
      <c r="A4" s="13"/>
      <c r="B4" s="13"/>
      <c r="C4" s="13"/>
      <c r="D4" s="13"/>
      <c r="E4" s="13"/>
      <c r="F4" s="13"/>
      <c r="G4" s="13"/>
      <c r="H4" s="14"/>
      <c r="I4" s="14"/>
      <c r="J4" s="14"/>
      <c r="K4" s="14"/>
      <c r="L4" s="13"/>
      <c r="M4" s="13"/>
      <c r="N4" s="13"/>
      <c r="O4" s="13"/>
      <c r="P4" s="13"/>
      <c r="Q4" s="13"/>
      <c r="R4" s="13"/>
    </row>
    <row r="5" spans="1:18" ht="13.5" thickBot="1" x14ac:dyDescent="0.25">
      <c r="A5" s="14"/>
      <c r="B5" s="19" t="s">
        <v>0</v>
      </c>
      <c r="C5" s="19" t="s">
        <v>1</v>
      </c>
      <c r="D5" s="19" t="s">
        <v>2</v>
      </c>
      <c r="E5" s="19" t="s">
        <v>3</v>
      </c>
      <c r="F5" s="19" t="s">
        <v>4</v>
      </c>
      <c r="G5" s="19" t="s">
        <v>5</v>
      </c>
      <c r="H5" s="19" t="s">
        <v>6</v>
      </c>
      <c r="I5" s="19" t="s">
        <v>27</v>
      </c>
      <c r="J5" s="19" t="s">
        <v>28</v>
      </c>
      <c r="K5" s="14"/>
      <c r="L5" s="13"/>
      <c r="M5" s="13"/>
      <c r="N5" s="13"/>
      <c r="O5" s="13"/>
      <c r="P5" s="13"/>
      <c r="Q5" s="13"/>
      <c r="R5" s="13"/>
    </row>
    <row r="6" spans="1:18" x14ac:dyDescent="0.2">
      <c r="A6" s="20" t="s">
        <v>12</v>
      </c>
      <c r="B6" s="5">
        <v>0</v>
      </c>
      <c r="C6" s="3">
        <v>12</v>
      </c>
      <c r="D6" s="3">
        <v>24</v>
      </c>
      <c r="E6" s="3">
        <v>36</v>
      </c>
      <c r="F6" s="3">
        <v>48</v>
      </c>
      <c r="G6" s="3">
        <v>60</v>
      </c>
      <c r="H6" s="4">
        <v>72</v>
      </c>
      <c r="I6" s="3">
        <v>84</v>
      </c>
      <c r="J6" s="8"/>
      <c r="K6" s="21"/>
      <c r="L6" s="14"/>
      <c r="M6" s="14"/>
      <c r="N6" s="14"/>
      <c r="O6" s="14"/>
      <c r="P6" s="14"/>
      <c r="Q6" s="14"/>
      <c r="R6" s="14"/>
    </row>
    <row r="7" spans="1:18" ht="13.5" thickBot="1" x14ac:dyDescent="0.25">
      <c r="A7" s="22" t="s">
        <v>20</v>
      </c>
      <c r="B7" s="145" t="s">
        <v>21</v>
      </c>
      <c r="C7" s="146"/>
      <c r="D7" s="146"/>
      <c r="E7" s="146"/>
      <c r="F7" s="146"/>
      <c r="G7" s="146"/>
      <c r="H7" s="146"/>
      <c r="I7" s="147"/>
      <c r="J7" s="148"/>
      <c r="K7" s="21"/>
      <c r="L7" s="14"/>
      <c r="M7" s="14"/>
      <c r="N7" s="14"/>
      <c r="O7" s="14"/>
      <c r="P7" s="14"/>
      <c r="Q7" s="14"/>
      <c r="R7" s="14"/>
    </row>
    <row r="8" spans="1:18" ht="15" x14ac:dyDescent="0.25">
      <c r="A8" s="28">
        <v>1</v>
      </c>
      <c r="B8" s="118">
        <v>88.7</v>
      </c>
      <c r="C8" s="118">
        <v>88.7</v>
      </c>
      <c r="D8" s="118">
        <v>89</v>
      </c>
      <c r="E8" s="119">
        <v>89</v>
      </c>
      <c r="F8" s="118">
        <v>89.5</v>
      </c>
      <c r="G8" s="118">
        <v>89.3</v>
      </c>
      <c r="H8" s="118">
        <v>89.8</v>
      </c>
      <c r="I8" s="64"/>
      <c r="J8" s="59"/>
      <c r="K8" s="14"/>
      <c r="L8" s="14"/>
      <c r="M8" s="14"/>
      <c r="N8" s="14"/>
      <c r="O8" s="14"/>
      <c r="P8" s="14"/>
      <c r="Q8" s="14"/>
      <c r="R8" s="14"/>
    </row>
    <row r="9" spans="1:18" ht="15" x14ac:dyDescent="0.25">
      <c r="A9" s="29">
        <v>2</v>
      </c>
      <c r="B9" s="118">
        <v>84.5</v>
      </c>
      <c r="C9" s="118">
        <v>84.8</v>
      </c>
      <c r="D9" s="118">
        <v>84.8</v>
      </c>
      <c r="E9" s="119">
        <v>85.4</v>
      </c>
      <c r="F9" s="118">
        <v>85.8</v>
      </c>
      <c r="G9" s="118">
        <v>85.6</v>
      </c>
      <c r="H9" s="118">
        <v>86.5</v>
      </c>
      <c r="I9" s="64"/>
      <c r="J9" s="60"/>
      <c r="K9" s="14"/>
      <c r="L9" s="14"/>
      <c r="M9" s="14"/>
      <c r="N9" s="14"/>
      <c r="O9" s="14"/>
      <c r="P9" s="14"/>
      <c r="Q9" s="14"/>
      <c r="R9" s="14"/>
    </row>
    <row r="10" spans="1:18" ht="15" x14ac:dyDescent="0.25">
      <c r="A10" s="29">
        <v>3</v>
      </c>
      <c r="B10" s="118">
        <v>81.5</v>
      </c>
      <c r="C10" s="118">
        <v>82.3</v>
      </c>
      <c r="D10" s="118">
        <v>83.3</v>
      </c>
      <c r="E10" s="119">
        <v>83.3</v>
      </c>
      <c r="F10" s="118">
        <v>83.3</v>
      </c>
      <c r="G10" s="118">
        <v>83.4</v>
      </c>
      <c r="H10" s="118">
        <v>84.1</v>
      </c>
      <c r="I10" s="64"/>
      <c r="J10" s="60"/>
      <c r="K10" s="14"/>
      <c r="L10" s="14"/>
      <c r="M10" s="14"/>
      <c r="N10" s="14"/>
      <c r="O10" s="14"/>
      <c r="P10" s="14"/>
      <c r="Q10" s="14"/>
      <c r="R10" s="14"/>
    </row>
    <row r="11" spans="1:18" ht="15" x14ac:dyDescent="0.25">
      <c r="A11" s="29">
        <v>4</v>
      </c>
      <c r="B11" s="118">
        <v>86</v>
      </c>
      <c r="C11" s="118">
        <v>86.4</v>
      </c>
      <c r="D11" s="118">
        <v>87</v>
      </c>
      <c r="E11" s="119">
        <v>87.5</v>
      </c>
      <c r="F11" s="118">
        <v>87.3</v>
      </c>
      <c r="G11" s="118">
        <v>87.6</v>
      </c>
      <c r="H11" s="118">
        <v>88</v>
      </c>
      <c r="I11" s="64"/>
      <c r="J11" s="60"/>
      <c r="K11" s="14"/>
      <c r="L11" s="14"/>
      <c r="M11" s="14"/>
      <c r="N11" s="14"/>
      <c r="O11" s="14"/>
      <c r="P11" s="14"/>
      <c r="Q11" s="14"/>
      <c r="R11" s="14"/>
    </row>
    <row r="12" spans="1:18" ht="15" x14ac:dyDescent="0.25">
      <c r="A12" s="29">
        <v>5</v>
      </c>
      <c r="B12" s="118">
        <v>89.9</v>
      </c>
      <c r="C12" s="118">
        <v>90.1</v>
      </c>
      <c r="D12" s="118">
        <v>90.5</v>
      </c>
      <c r="E12" s="119">
        <v>90.7</v>
      </c>
      <c r="F12" s="118">
        <v>90.9</v>
      </c>
      <c r="G12" s="118">
        <v>90.9</v>
      </c>
      <c r="H12" s="118">
        <v>91.3</v>
      </c>
      <c r="I12" s="64"/>
      <c r="J12" s="60"/>
      <c r="K12" s="14"/>
      <c r="L12" s="14"/>
      <c r="M12" s="14"/>
      <c r="N12" s="14"/>
      <c r="O12" s="14"/>
      <c r="P12" s="14"/>
      <c r="Q12" s="14"/>
      <c r="R12" s="14"/>
    </row>
    <row r="13" spans="1:18" ht="15" x14ac:dyDescent="0.25">
      <c r="A13" s="29">
        <v>6</v>
      </c>
      <c r="B13" s="118">
        <v>88.4</v>
      </c>
      <c r="C13" s="118">
        <v>89</v>
      </c>
      <c r="D13" s="118">
        <v>89.2</v>
      </c>
      <c r="E13" s="119">
        <v>89.5</v>
      </c>
      <c r="F13" s="118">
        <v>89.6</v>
      </c>
      <c r="G13" s="118">
        <v>89.8</v>
      </c>
      <c r="H13" s="118">
        <v>90</v>
      </c>
      <c r="I13" s="64"/>
      <c r="J13" s="60"/>
      <c r="K13" s="14"/>
      <c r="L13" s="14"/>
      <c r="M13" s="14"/>
      <c r="N13" s="14"/>
      <c r="O13" s="14"/>
      <c r="P13" s="14"/>
      <c r="Q13" s="14"/>
      <c r="R13" s="14"/>
    </row>
    <row r="14" spans="1:18" ht="15" x14ac:dyDescent="0.25">
      <c r="A14" s="29">
        <v>7</v>
      </c>
      <c r="B14" s="118">
        <v>90.2</v>
      </c>
      <c r="C14" s="118">
        <v>90.6</v>
      </c>
      <c r="D14" s="118">
        <v>90.8</v>
      </c>
      <c r="E14" s="119">
        <v>91.1</v>
      </c>
      <c r="F14" s="118">
        <v>91.4</v>
      </c>
      <c r="G14" s="118">
        <v>91.1</v>
      </c>
      <c r="H14" s="118">
        <v>91.5</v>
      </c>
      <c r="I14" s="64"/>
      <c r="J14" s="60"/>
      <c r="K14" s="14"/>
      <c r="L14" s="14"/>
      <c r="M14" s="14"/>
      <c r="N14" s="14"/>
      <c r="O14" s="14"/>
      <c r="P14" s="14"/>
      <c r="Q14" s="14"/>
      <c r="R14" s="14"/>
    </row>
    <row r="15" spans="1:18" ht="15" x14ac:dyDescent="0.25">
      <c r="A15" s="29">
        <v>8</v>
      </c>
      <c r="B15" s="118">
        <v>89.5</v>
      </c>
      <c r="C15" s="118">
        <v>90.5</v>
      </c>
      <c r="D15" s="118">
        <v>90.6</v>
      </c>
      <c r="E15" s="119">
        <v>90.6</v>
      </c>
      <c r="F15" s="118">
        <v>90.4</v>
      </c>
      <c r="G15" s="118">
        <v>91.1</v>
      </c>
      <c r="H15" s="118">
        <v>91.4</v>
      </c>
      <c r="I15" s="64"/>
      <c r="J15" s="60"/>
      <c r="K15" s="14"/>
      <c r="L15" s="14"/>
      <c r="M15" s="14"/>
      <c r="N15" s="14"/>
      <c r="O15" s="14"/>
      <c r="P15" s="14"/>
      <c r="Q15" s="14"/>
      <c r="R15" s="14"/>
    </row>
    <row r="16" spans="1:18" ht="15" x14ac:dyDescent="0.25">
      <c r="A16" s="29">
        <v>9</v>
      </c>
      <c r="B16" s="118">
        <v>89.8</v>
      </c>
      <c r="C16" s="118">
        <v>90.1</v>
      </c>
      <c r="D16" s="118">
        <v>90.6</v>
      </c>
      <c r="E16" s="119">
        <v>90.5</v>
      </c>
      <c r="F16" s="118">
        <v>90.9</v>
      </c>
      <c r="G16" s="118">
        <v>90.5</v>
      </c>
      <c r="H16" s="118">
        <v>90.7</v>
      </c>
      <c r="I16" s="64"/>
      <c r="J16" s="60"/>
      <c r="K16" s="14"/>
      <c r="L16" s="14"/>
      <c r="M16" s="14"/>
      <c r="N16" s="14"/>
      <c r="O16" s="14"/>
      <c r="P16" s="14"/>
      <c r="Q16" s="14"/>
      <c r="R16" s="14"/>
    </row>
    <row r="17" spans="1:18" ht="15" x14ac:dyDescent="0.25">
      <c r="A17" s="29">
        <v>10</v>
      </c>
      <c r="B17" s="118">
        <v>86.7</v>
      </c>
      <c r="C17" s="118">
        <v>87.1</v>
      </c>
      <c r="D17" s="118">
        <v>87.2</v>
      </c>
      <c r="E17" s="119">
        <v>87.3</v>
      </c>
      <c r="F17" s="118">
        <v>87.3</v>
      </c>
      <c r="G17" s="118">
        <v>88</v>
      </c>
      <c r="H17" s="118">
        <v>88.1</v>
      </c>
      <c r="I17" s="63"/>
      <c r="J17" s="60"/>
      <c r="K17" s="14"/>
      <c r="L17" s="14"/>
      <c r="M17" s="14"/>
      <c r="N17" s="14"/>
      <c r="O17" s="14"/>
      <c r="P17" s="14"/>
      <c r="Q17" s="14"/>
      <c r="R17" s="14"/>
    </row>
    <row r="18" spans="1:18" x14ac:dyDescent="0.2">
      <c r="A18" s="29">
        <v>11</v>
      </c>
      <c r="B18" s="118">
        <v>90.8</v>
      </c>
      <c r="C18" s="118">
        <v>91.1</v>
      </c>
      <c r="D18" s="118">
        <v>91.2</v>
      </c>
      <c r="E18" s="119">
        <v>91.7</v>
      </c>
      <c r="F18" s="118">
        <v>91.8</v>
      </c>
      <c r="G18" s="118">
        <v>91.6</v>
      </c>
      <c r="H18" s="118">
        <v>92</v>
      </c>
      <c r="I18" s="118">
        <v>92.3</v>
      </c>
      <c r="J18" s="60"/>
      <c r="K18" s="14"/>
      <c r="L18" s="14"/>
      <c r="M18" s="14"/>
      <c r="N18" s="14"/>
      <c r="O18" s="14"/>
      <c r="P18" s="14"/>
      <c r="Q18" s="14"/>
      <c r="R18" s="14"/>
    </row>
    <row r="19" spans="1:18" x14ac:dyDescent="0.2">
      <c r="A19" s="29">
        <v>12</v>
      </c>
      <c r="B19" s="118">
        <v>87.9</v>
      </c>
      <c r="C19" s="118">
        <v>87.7</v>
      </c>
      <c r="D19" s="118">
        <v>88</v>
      </c>
      <c r="E19" s="119">
        <v>87.9</v>
      </c>
      <c r="F19" s="118">
        <v>88.6</v>
      </c>
      <c r="G19" s="118">
        <v>89</v>
      </c>
      <c r="H19" s="118">
        <v>88.6</v>
      </c>
      <c r="I19" s="118">
        <v>88.4</v>
      </c>
      <c r="J19" s="60"/>
      <c r="K19" s="14"/>
      <c r="L19" s="14"/>
      <c r="M19" s="14"/>
      <c r="N19" s="14"/>
      <c r="O19" s="14"/>
      <c r="P19" s="14"/>
      <c r="Q19" s="14"/>
      <c r="R19" s="14"/>
    </row>
    <row r="20" spans="1:18" x14ac:dyDescent="0.2">
      <c r="A20" s="29">
        <v>13</v>
      </c>
      <c r="B20" s="118">
        <v>86</v>
      </c>
      <c r="C20" s="118">
        <v>86.2</v>
      </c>
      <c r="D20" s="118">
        <v>86.5</v>
      </c>
      <c r="E20" s="119">
        <v>87.1</v>
      </c>
      <c r="F20" s="118">
        <v>87.7</v>
      </c>
      <c r="G20" s="118">
        <v>87.6</v>
      </c>
      <c r="H20" s="118">
        <v>87.2</v>
      </c>
      <c r="I20" s="118">
        <v>87.2</v>
      </c>
      <c r="J20" s="60"/>
      <c r="K20" s="14"/>
      <c r="L20" s="14"/>
      <c r="M20" s="14"/>
      <c r="N20" s="14"/>
      <c r="O20" s="14"/>
      <c r="P20" s="14"/>
      <c r="Q20" s="14"/>
      <c r="R20" s="14"/>
    </row>
    <row r="21" spans="1:18" x14ac:dyDescent="0.2">
      <c r="A21" s="29">
        <v>14</v>
      </c>
      <c r="B21" s="118">
        <v>90.3</v>
      </c>
      <c r="C21" s="118">
        <v>90</v>
      </c>
      <c r="D21" s="118">
        <v>90.7</v>
      </c>
      <c r="E21" s="119">
        <v>90.5</v>
      </c>
      <c r="F21" s="118">
        <v>91.3</v>
      </c>
      <c r="G21" s="118">
        <v>91.2</v>
      </c>
      <c r="H21" s="118">
        <v>91.4</v>
      </c>
      <c r="I21" s="118">
        <v>91.3</v>
      </c>
      <c r="J21" s="60"/>
      <c r="K21" s="14"/>
      <c r="L21" s="14"/>
      <c r="M21" s="14"/>
      <c r="N21" s="14"/>
      <c r="O21" s="14"/>
      <c r="P21" s="14"/>
      <c r="Q21" s="14"/>
      <c r="R21" s="14"/>
    </row>
    <row r="22" spans="1:18" x14ac:dyDescent="0.2">
      <c r="A22" s="29">
        <v>15</v>
      </c>
      <c r="B22" s="118">
        <v>87.8</v>
      </c>
      <c r="C22" s="118">
        <v>88.2</v>
      </c>
      <c r="D22" s="118">
        <v>88.1</v>
      </c>
      <c r="E22" s="119">
        <v>88.1</v>
      </c>
      <c r="F22" s="118">
        <v>88.8</v>
      </c>
      <c r="G22" s="118">
        <v>89</v>
      </c>
      <c r="H22" s="118">
        <v>88.8</v>
      </c>
      <c r="I22" s="118">
        <v>89.2</v>
      </c>
      <c r="J22" s="60"/>
      <c r="K22" s="14"/>
      <c r="L22" s="14"/>
      <c r="M22" s="14"/>
      <c r="N22" s="14"/>
      <c r="O22" s="14"/>
      <c r="P22" s="14"/>
      <c r="Q22" s="14"/>
      <c r="R22" s="14"/>
    </row>
    <row r="23" spans="1:18" x14ac:dyDescent="0.2">
      <c r="A23" s="29">
        <v>16</v>
      </c>
      <c r="B23" s="118">
        <v>88.7</v>
      </c>
      <c r="C23" s="118">
        <v>89</v>
      </c>
      <c r="D23" s="118">
        <v>88.9</v>
      </c>
      <c r="E23" s="119">
        <v>89.5</v>
      </c>
      <c r="F23" s="118">
        <v>90.4</v>
      </c>
      <c r="G23" s="118">
        <v>90</v>
      </c>
      <c r="H23" s="118">
        <v>90</v>
      </c>
      <c r="I23" s="118">
        <v>89.2</v>
      </c>
      <c r="J23" s="60"/>
      <c r="K23" s="14"/>
      <c r="L23" s="14"/>
      <c r="M23" s="14"/>
      <c r="N23" s="14"/>
      <c r="O23" s="14"/>
      <c r="P23" s="14"/>
      <c r="Q23" s="14"/>
      <c r="R23" s="14"/>
    </row>
    <row r="24" spans="1:18" x14ac:dyDescent="0.2">
      <c r="A24" s="29">
        <v>17</v>
      </c>
      <c r="B24" s="118">
        <v>82.8</v>
      </c>
      <c r="C24" s="118">
        <v>83.2</v>
      </c>
      <c r="D24" s="118">
        <v>83.2</v>
      </c>
      <c r="E24" s="119">
        <v>83.5</v>
      </c>
      <c r="F24" s="118">
        <v>83.8</v>
      </c>
      <c r="G24" s="118">
        <v>84</v>
      </c>
      <c r="H24" s="118">
        <v>83.9</v>
      </c>
      <c r="I24" s="118">
        <v>84</v>
      </c>
      <c r="J24" s="60"/>
      <c r="K24" s="14"/>
      <c r="L24" s="14"/>
      <c r="M24" s="14"/>
      <c r="N24" s="14"/>
      <c r="O24" s="14"/>
      <c r="P24" s="14"/>
      <c r="Q24" s="14"/>
      <c r="R24" s="14"/>
    </row>
    <row r="25" spans="1:18" x14ac:dyDescent="0.2">
      <c r="A25" s="29">
        <v>18</v>
      </c>
      <c r="B25" s="118">
        <v>88.9</v>
      </c>
      <c r="C25" s="118">
        <v>89.3</v>
      </c>
      <c r="D25" s="118">
        <v>90.4</v>
      </c>
      <c r="E25" s="119">
        <v>91.1</v>
      </c>
      <c r="F25" s="118">
        <v>91.8</v>
      </c>
      <c r="G25" s="118">
        <v>91.3</v>
      </c>
      <c r="H25" s="118">
        <v>92</v>
      </c>
      <c r="I25" s="118">
        <v>92.5</v>
      </c>
      <c r="J25" s="60"/>
      <c r="K25" s="14"/>
      <c r="L25" s="14"/>
      <c r="M25" s="14"/>
      <c r="N25" s="14"/>
      <c r="O25" s="14"/>
      <c r="P25" s="14"/>
      <c r="Q25" s="14"/>
      <c r="R25" s="14"/>
    </row>
    <row r="26" spans="1:18" x14ac:dyDescent="0.2">
      <c r="A26" s="29">
        <v>19</v>
      </c>
      <c r="B26" s="118">
        <v>92.6</v>
      </c>
      <c r="C26" s="118">
        <v>92.5</v>
      </c>
      <c r="D26" s="118">
        <v>92.8</v>
      </c>
      <c r="E26" s="119">
        <v>93.1</v>
      </c>
      <c r="F26" s="118">
        <v>93.3</v>
      </c>
      <c r="G26" s="118">
        <v>93.2</v>
      </c>
      <c r="H26" s="118">
        <v>93.6</v>
      </c>
      <c r="I26" s="118">
        <v>93.7</v>
      </c>
      <c r="J26" s="60"/>
      <c r="K26" s="14"/>
      <c r="L26" s="14"/>
      <c r="M26" s="14"/>
      <c r="N26" s="14"/>
      <c r="O26" s="14"/>
      <c r="P26" s="14"/>
      <c r="Q26" s="14"/>
      <c r="R26" s="14"/>
    </row>
    <row r="27" spans="1:18" x14ac:dyDescent="0.2">
      <c r="A27" s="29">
        <v>20</v>
      </c>
      <c r="B27" s="118">
        <v>92.1</v>
      </c>
      <c r="C27" s="118">
        <v>92.2</v>
      </c>
      <c r="D27" s="118">
        <v>92.1</v>
      </c>
      <c r="E27" s="119">
        <v>92.4</v>
      </c>
      <c r="F27" s="118">
        <v>93.2</v>
      </c>
      <c r="G27" s="118">
        <v>93.3</v>
      </c>
      <c r="H27" s="118">
        <v>93.5</v>
      </c>
      <c r="I27" s="118">
        <v>94.2</v>
      </c>
      <c r="J27" s="60"/>
      <c r="K27" s="14"/>
      <c r="L27" s="14"/>
      <c r="M27" s="14"/>
      <c r="N27" s="14"/>
      <c r="O27" s="14"/>
      <c r="P27" s="14"/>
      <c r="Q27" s="14"/>
      <c r="R27" s="14"/>
    </row>
    <row r="28" spans="1:18" ht="14.25" x14ac:dyDescent="0.2">
      <c r="A28" s="29">
        <v>21</v>
      </c>
      <c r="B28" s="41"/>
      <c r="C28" s="42"/>
      <c r="D28" s="42"/>
      <c r="E28" s="42"/>
      <c r="F28" s="42"/>
      <c r="G28" s="43"/>
      <c r="H28" s="43"/>
      <c r="I28" s="43"/>
      <c r="J28" s="60"/>
      <c r="K28" s="14"/>
      <c r="L28" s="14"/>
      <c r="M28" s="14"/>
      <c r="N28" s="14"/>
      <c r="O28" s="14"/>
      <c r="P28" s="14"/>
      <c r="Q28" s="14"/>
      <c r="R28" s="14"/>
    </row>
    <row r="29" spans="1:18" ht="14.25" x14ac:dyDescent="0.2">
      <c r="A29" s="29">
        <v>22</v>
      </c>
      <c r="B29" s="41"/>
      <c r="C29" s="42"/>
      <c r="D29" s="42"/>
      <c r="E29" s="42"/>
      <c r="F29" s="42"/>
      <c r="G29" s="43"/>
      <c r="H29" s="43"/>
      <c r="I29" s="43"/>
      <c r="J29" s="60"/>
      <c r="K29" s="23"/>
      <c r="L29" s="23"/>
      <c r="M29" s="23"/>
      <c r="N29" s="23"/>
      <c r="O29" s="23"/>
      <c r="P29" s="23"/>
      <c r="Q29" s="23"/>
      <c r="R29" s="23"/>
    </row>
    <row r="30" spans="1:18" ht="14.25" x14ac:dyDescent="0.2">
      <c r="A30" s="29">
        <v>23</v>
      </c>
      <c r="B30" s="41"/>
      <c r="C30" s="42"/>
      <c r="D30" s="42"/>
      <c r="E30" s="42"/>
      <c r="F30" s="42"/>
      <c r="G30" s="43"/>
      <c r="H30" s="43"/>
      <c r="I30" s="43"/>
      <c r="J30" s="60"/>
      <c r="K30" s="23"/>
      <c r="L30" s="23"/>
      <c r="M30" s="23"/>
      <c r="N30" s="23"/>
      <c r="O30" s="23"/>
      <c r="P30" s="23"/>
      <c r="Q30" s="23"/>
      <c r="R30" s="23"/>
    </row>
    <row r="31" spans="1:18" ht="14.25" x14ac:dyDescent="0.2">
      <c r="A31" s="29">
        <v>24</v>
      </c>
      <c r="B31" s="41"/>
      <c r="C31" s="42"/>
      <c r="D31" s="42"/>
      <c r="E31" s="42"/>
      <c r="F31" s="42"/>
      <c r="G31" s="43"/>
      <c r="H31" s="43"/>
      <c r="I31" s="43"/>
      <c r="J31" s="60"/>
      <c r="K31" s="23"/>
      <c r="L31" s="23"/>
      <c r="M31" s="23"/>
      <c r="N31" s="23"/>
      <c r="O31" s="23"/>
      <c r="P31" s="23"/>
      <c r="Q31" s="23"/>
      <c r="R31" s="23"/>
    </row>
    <row r="32" spans="1:18" ht="15" x14ac:dyDescent="0.2">
      <c r="A32" s="29">
        <v>25</v>
      </c>
      <c r="B32" s="44"/>
      <c r="C32" s="45"/>
      <c r="D32" s="45"/>
      <c r="E32" s="45"/>
      <c r="F32" s="45"/>
      <c r="G32" s="43"/>
      <c r="H32" s="43"/>
      <c r="I32" s="43"/>
      <c r="J32" s="61"/>
      <c r="K32" s="23"/>
      <c r="L32" s="23"/>
      <c r="M32" s="23"/>
      <c r="N32" s="23"/>
      <c r="O32" s="23"/>
      <c r="P32" s="23"/>
      <c r="Q32" s="23"/>
      <c r="R32" s="23"/>
    </row>
    <row r="33" spans="1:18" ht="15" x14ac:dyDescent="0.2">
      <c r="A33" s="29">
        <v>26</v>
      </c>
      <c r="B33" s="44"/>
      <c r="C33" s="45"/>
      <c r="D33" s="45"/>
      <c r="E33" s="45"/>
      <c r="F33" s="45"/>
      <c r="G33" s="43"/>
      <c r="H33" s="43"/>
      <c r="I33" s="43"/>
      <c r="J33" s="61"/>
      <c r="K33" s="23"/>
      <c r="L33" s="23"/>
      <c r="M33" s="23"/>
      <c r="N33" s="23"/>
      <c r="O33" s="23"/>
      <c r="P33" s="23"/>
      <c r="Q33" s="23"/>
      <c r="R33" s="23"/>
    </row>
    <row r="34" spans="1:18" ht="15" x14ac:dyDescent="0.2">
      <c r="A34" s="29">
        <v>27</v>
      </c>
      <c r="B34" s="44"/>
      <c r="C34" s="45"/>
      <c r="D34" s="45"/>
      <c r="E34" s="45"/>
      <c r="F34" s="45"/>
      <c r="G34" s="43"/>
      <c r="H34" s="43"/>
      <c r="I34" s="43"/>
      <c r="J34" s="61"/>
      <c r="K34" s="23"/>
      <c r="L34" s="23"/>
      <c r="M34" s="23"/>
      <c r="N34" s="23"/>
      <c r="O34" s="23"/>
      <c r="P34" s="23"/>
      <c r="Q34" s="23"/>
      <c r="R34" s="23"/>
    </row>
    <row r="35" spans="1:18" ht="15" x14ac:dyDescent="0.2">
      <c r="A35" s="29">
        <v>28</v>
      </c>
      <c r="B35" s="44"/>
      <c r="C35" s="45"/>
      <c r="D35" s="45"/>
      <c r="E35" s="45"/>
      <c r="F35" s="45"/>
      <c r="G35" s="43"/>
      <c r="H35" s="43"/>
      <c r="I35" s="43"/>
      <c r="J35" s="61"/>
      <c r="K35" s="23"/>
      <c r="L35" s="23"/>
      <c r="M35" s="23"/>
      <c r="N35" s="23"/>
      <c r="O35" s="23"/>
      <c r="P35" s="23"/>
      <c r="Q35" s="23"/>
      <c r="R35" s="23"/>
    </row>
    <row r="36" spans="1:18" ht="15" x14ac:dyDescent="0.2">
      <c r="A36" s="29">
        <v>29</v>
      </c>
      <c r="B36" s="44"/>
      <c r="C36" s="45"/>
      <c r="D36" s="45"/>
      <c r="E36" s="45"/>
      <c r="F36" s="45"/>
      <c r="G36" s="43"/>
      <c r="H36" s="43"/>
      <c r="I36" s="43"/>
      <c r="J36" s="61"/>
      <c r="K36" s="23"/>
      <c r="L36" s="23"/>
      <c r="M36" s="23"/>
      <c r="N36" s="23"/>
      <c r="O36" s="23"/>
      <c r="P36" s="23"/>
      <c r="Q36" s="23"/>
      <c r="R36" s="23"/>
    </row>
    <row r="37" spans="1:18" ht="15" customHeight="1" x14ac:dyDescent="0.2">
      <c r="A37" s="29">
        <v>30</v>
      </c>
      <c r="B37" s="44"/>
      <c r="C37" s="45"/>
      <c r="D37" s="45"/>
      <c r="E37" s="45"/>
      <c r="F37" s="45"/>
      <c r="G37" s="43"/>
      <c r="H37" s="43"/>
      <c r="I37" s="43"/>
      <c r="J37" s="61"/>
      <c r="K37" s="51"/>
      <c r="L37" s="52"/>
      <c r="M37" s="52"/>
      <c r="N37" s="52"/>
      <c r="O37" s="52"/>
      <c r="P37" s="52"/>
      <c r="Q37" s="52"/>
      <c r="R37" s="52"/>
    </row>
    <row r="38" spans="1:18" ht="15" x14ac:dyDescent="0.2">
      <c r="A38" s="29">
        <v>31</v>
      </c>
      <c r="B38" s="44"/>
      <c r="C38" s="45"/>
      <c r="D38" s="45"/>
      <c r="E38" s="45"/>
      <c r="F38" s="45"/>
      <c r="G38" s="43"/>
      <c r="H38" s="43"/>
      <c r="I38" s="43"/>
      <c r="J38" s="61"/>
      <c r="K38" s="53"/>
      <c r="L38" s="52"/>
      <c r="M38" s="52"/>
      <c r="N38" s="52"/>
      <c r="O38" s="52"/>
      <c r="P38" s="52"/>
      <c r="Q38" s="52"/>
      <c r="R38" s="52"/>
    </row>
    <row r="39" spans="1:18" ht="15" x14ac:dyDescent="0.2">
      <c r="A39" s="29">
        <v>32</v>
      </c>
      <c r="B39" s="44"/>
      <c r="C39" s="45"/>
      <c r="D39" s="45"/>
      <c r="E39" s="45"/>
      <c r="F39" s="45"/>
      <c r="G39" s="43"/>
      <c r="H39" s="43"/>
      <c r="I39" s="43"/>
      <c r="J39" s="61"/>
      <c r="K39" s="53"/>
      <c r="L39" s="52"/>
      <c r="M39" s="52"/>
      <c r="N39" s="52"/>
      <c r="O39" s="52"/>
      <c r="P39" s="52"/>
      <c r="Q39" s="52"/>
      <c r="R39" s="52"/>
    </row>
    <row r="40" spans="1:18" ht="15" x14ac:dyDescent="0.2">
      <c r="A40" s="29">
        <v>33</v>
      </c>
      <c r="B40" s="44"/>
      <c r="C40" s="45"/>
      <c r="D40" s="45"/>
      <c r="E40" s="45"/>
      <c r="F40" s="45"/>
      <c r="G40" s="43"/>
      <c r="H40" s="43"/>
      <c r="I40" s="43"/>
      <c r="J40" s="61"/>
      <c r="K40" s="138" t="s">
        <v>30</v>
      </c>
      <c r="L40" s="139"/>
      <c r="M40" s="139"/>
      <c r="N40" s="139"/>
      <c r="O40" s="139"/>
      <c r="P40" s="139"/>
      <c r="Q40" s="139"/>
      <c r="R40" s="139"/>
    </row>
    <row r="41" spans="1:18" ht="15" x14ac:dyDescent="0.2">
      <c r="A41" s="29">
        <v>34</v>
      </c>
      <c r="B41" s="44"/>
      <c r="C41" s="45"/>
      <c r="D41" s="45"/>
      <c r="E41" s="45"/>
      <c r="F41" s="45"/>
      <c r="G41" s="43"/>
      <c r="H41" s="43"/>
      <c r="I41" s="43"/>
      <c r="J41" s="61"/>
      <c r="K41" s="54"/>
      <c r="L41" s="55"/>
      <c r="M41" s="55"/>
      <c r="N41" s="55"/>
      <c r="O41" s="55"/>
      <c r="P41" s="55"/>
      <c r="Q41" s="55"/>
      <c r="R41" s="55"/>
    </row>
    <row r="42" spans="1:18" ht="15" x14ac:dyDescent="0.2">
      <c r="A42" s="29">
        <v>35</v>
      </c>
      <c r="B42" s="44"/>
      <c r="C42" s="45"/>
      <c r="D42" s="45"/>
      <c r="E42" s="45"/>
      <c r="F42" s="45"/>
      <c r="G42" s="43"/>
      <c r="H42" s="43"/>
      <c r="I42" s="43"/>
      <c r="J42" s="61"/>
      <c r="K42" s="54"/>
      <c r="L42" s="55"/>
      <c r="M42" s="55"/>
      <c r="N42" s="55"/>
      <c r="O42" s="55"/>
      <c r="P42" s="55"/>
      <c r="Q42" s="55"/>
      <c r="R42" s="55"/>
    </row>
    <row r="43" spans="1:18" ht="15" x14ac:dyDescent="0.2">
      <c r="A43" s="29">
        <v>36</v>
      </c>
      <c r="B43" s="44"/>
      <c r="C43" s="45"/>
      <c r="D43" s="45"/>
      <c r="E43" s="45"/>
      <c r="F43" s="45"/>
      <c r="G43" s="43"/>
      <c r="H43" s="43"/>
      <c r="I43" s="43"/>
      <c r="J43" s="61"/>
      <c r="K43" s="54"/>
      <c r="L43" s="55"/>
      <c r="M43" s="55"/>
      <c r="N43" s="55"/>
      <c r="O43" s="55"/>
      <c r="P43" s="55"/>
      <c r="Q43" s="55"/>
      <c r="R43" s="55"/>
    </row>
    <row r="44" spans="1:18" x14ac:dyDescent="0.2">
      <c r="A44" s="29">
        <v>37</v>
      </c>
      <c r="B44" s="46"/>
      <c r="C44" s="43"/>
      <c r="D44" s="43"/>
      <c r="E44" s="47"/>
      <c r="F44" s="43"/>
      <c r="G44" s="43"/>
      <c r="H44" s="43"/>
      <c r="I44" s="43"/>
      <c r="J44" s="60"/>
      <c r="K44" s="54"/>
      <c r="L44" s="55"/>
      <c r="M44" s="55"/>
      <c r="N44" s="55"/>
      <c r="O44" s="55"/>
      <c r="P44" s="55"/>
      <c r="Q44" s="55"/>
      <c r="R44" s="55"/>
    </row>
    <row r="45" spans="1:18" x14ac:dyDescent="0.2">
      <c r="A45" s="29">
        <v>38</v>
      </c>
      <c r="B45" s="46"/>
      <c r="C45" s="43"/>
      <c r="D45" s="43"/>
      <c r="E45" s="47"/>
      <c r="F45" s="43"/>
      <c r="G45" s="43"/>
      <c r="H45" s="43"/>
      <c r="I45" s="43"/>
      <c r="J45" s="60"/>
      <c r="K45" s="23"/>
      <c r="L45" s="23"/>
      <c r="M45" s="23"/>
      <c r="N45" s="23"/>
      <c r="O45" s="23"/>
      <c r="P45" s="23"/>
      <c r="Q45" s="23"/>
      <c r="R45" s="23"/>
    </row>
    <row r="46" spans="1:18" x14ac:dyDescent="0.2">
      <c r="A46" s="29">
        <v>39</v>
      </c>
      <c r="B46" s="46"/>
      <c r="C46" s="43"/>
      <c r="D46" s="43"/>
      <c r="E46" s="47"/>
      <c r="F46" s="43"/>
      <c r="G46" s="43"/>
      <c r="H46" s="43"/>
      <c r="I46" s="43"/>
      <c r="J46" s="61"/>
      <c r="K46" s="23"/>
      <c r="L46" s="23"/>
      <c r="M46" s="23"/>
      <c r="N46" s="23"/>
      <c r="O46" s="23"/>
      <c r="P46" s="23"/>
      <c r="Q46" s="23"/>
      <c r="R46" s="23"/>
    </row>
    <row r="47" spans="1:18" x14ac:dyDescent="0.2">
      <c r="A47" s="29">
        <v>40</v>
      </c>
      <c r="B47" s="46"/>
      <c r="C47" s="43"/>
      <c r="D47" s="43"/>
      <c r="E47" s="47"/>
      <c r="F47" s="43"/>
      <c r="G47" s="43"/>
      <c r="H47" s="43"/>
      <c r="I47" s="43"/>
      <c r="J47" s="61"/>
      <c r="K47" s="23"/>
      <c r="L47" s="23"/>
      <c r="M47" s="23"/>
      <c r="N47" s="23"/>
      <c r="O47" s="23"/>
      <c r="P47" s="23"/>
      <c r="Q47" s="23"/>
      <c r="R47" s="23"/>
    </row>
    <row r="48" spans="1:18" x14ac:dyDescent="0.2">
      <c r="A48" s="29">
        <v>41</v>
      </c>
      <c r="B48" s="46"/>
      <c r="C48" s="43"/>
      <c r="D48" s="43"/>
      <c r="E48" s="47"/>
      <c r="F48" s="43"/>
      <c r="G48" s="43"/>
      <c r="H48" s="43"/>
      <c r="I48" s="43"/>
      <c r="J48" s="61"/>
      <c r="K48" s="23"/>
      <c r="L48" s="23"/>
      <c r="M48" s="23"/>
      <c r="N48" s="23"/>
      <c r="O48" s="23"/>
      <c r="P48" s="23"/>
      <c r="Q48" s="23"/>
      <c r="R48" s="23"/>
    </row>
    <row r="49" spans="1:29" x14ac:dyDescent="0.2">
      <c r="A49" s="29">
        <v>42</v>
      </c>
      <c r="B49" s="46"/>
      <c r="C49" s="43"/>
      <c r="D49" s="43"/>
      <c r="E49" s="47"/>
      <c r="F49" s="43"/>
      <c r="G49" s="43"/>
      <c r="H49" s="43"/>
      <c r="I49" s="43"/>
      <c r="J49" s="61"/>
      <c r="K49" s="23"/>
      <c r="L49" s="23"/>
      <c r="M49" s="23"/>
      <c r="N49" s="23"/>
      <c r="O49" s="23"/>
      <c r="P49" s="23"/>
      <c r="Q49" s="23"/>
      <c r="R49" s="23"/>
    </row>
    <row r="50" spans="1:29" x14ac:dyDescent="0.2">
      <c r="A50" s="29">
        <v>43</v>
      </c>
      <c r="B50" s="46"/>
      <c r="C50" s="43"/>
      <c r="D50" s="43"/>
      <c r="E50" s="47"/>
      <c r="F50" s="43"/>
      <c r="G50" s="43"/>
      <c r="H50" s="43"/>
      <c r="I50" s="43"/>
      <c r="J50" s="61"/>
      <c r="K50" s="23"/>
      <c r="L50" s="23"/>
      <c r="M50" s="23"/>
      <c r="N50" s="23"/>
      <c r="O50" s="23"/>
      <c r="P50" s="23"/>
      <c r="Q50" s="23"/>
      <c r="R50" s="23"/>
    </row>
    <row r="51" spans="1:29" x14ac:dyDescent="0.2">
      <c r="A51" s="29">
        <v>44</v>
      </c>
      <c r="B51" s="46"/>
      <c r="C51" s="43"/>
      <c r="D51" s="43"/>
      <c r="E51" s="47"/>
      <c r="F51" s="43"/>
      <c r="G51" s="43"/>
      <c r="H51" s="43"/>
      <c r="I51" s="43"/>
      <c r="J51" s="61"/>
      <c r="K51" s="23"/>
      <c r="L51" s="23"/>
      <c r="M51" s="23"/>
      <c r="N51" s="23"/>
      <c r="O51" s="23"/>
      <c r="P51" s="23"/>
      <c r="Q51" s="23"/>
      <c r="R51" s="23"/>
    </row>
    <row r="52" spans="1:29" x14ac:dyDescent="0.2">
      <c r="A52" s="29">
        <v>45</v>
      </c>
      <c r="B52" s="46"/>
      <c r="C52" s="43"/>
      <c r="D52" s="43"/>
      <c r="E52" s="47"/>
      <c r="F52" s="43"/>
      <c r="G52" s="43"/>
      <c r="H52" s="43"/>
      <c r="I52" s="43"/>
      <c r="J52" s="61"/>
      <c r="K52" s="23"/>
      <c r="L52" s="23"/>
      <c r="M52" s="23"/>
      <c r="N52" s="23"/>
      <c r="O52" s="23"/>
      <c r="P52" s="23"/>
      <c r="Q52" s="23"/>
      <c r="R52" s="23"/>
    </row>
    <row r="53" spans="1:29" x14ac:dyDescent="0.2">
      <c r="A53" s="29">
        <v>46</v>
      </c>
      <c r="B53" s="46"/>
      <c r="C53" s="43"/>
      <c r="D53" s="43"/>
      <c r="E53" s="47"/>
      <c r="F53" s="43"/>
      <c r="G53" s="43"/>
      <c r="H53" s="43"/>
      <c r="I53" s="43"/>
      <c r="J53" s="61"/>
      <c r="K53" s="23"/>
      <c r="L53" s="23"/>
      <c r="M53" s="23"/>
      <c r="N53" s="23"/>
      <c r="O53" s="23"/>
      <c r="P53" s="23"/>
      <c r="Q53" s="23"/>
      <c r="R53" s="23"/>
    </row>
    <row r="54" spans="1:29" x14ac:dyDescent="0.2">
      <c r="A54" s="29">
        <v>47</v>
      </c>
      <c r="B54" s="46"/>
      <c r="C54" s="43"/>
      <c r="D54" s="43"/>
      <c r="E54" s="47"/>
      <c r="F54" s="43"/>
      <c r="G54" s="43"/>
      <c r="H54" s="43"/>
      <c r="I54" s="43"/>
      <c r="J54" s="61"/>
      <c r="K54" s="23"/>
      <c r="L54" s="23"/>
      <c r="M54" s="23"/>
      <c r="N54" s="23"/>
      <c r="O54" s="23"/>
      <c r="P54" s="23"/>
      <c r="Q54" s="23"/>
      <c r="R54" s="23"/>
    </row>
    <row r="55" spans="1:29" x14ac:dyDescent="0.2">
      <c r="A55" s="29">
        <v>48</v>
      </c>
      <c r="B55" s="46"/>
      <c r="C55" s="43"/>
      <c r="D55" s="43"/>
      <c r="E55" s="47"/>
      <c r="F55" s="43"/>
      <c r="G55" s="43"/>
      <c r="H55" s="43"/>
      <c r="I55" s="43"/>
      <c r="J55" s="61"/>
      <c r="K55" s="23"/>
      <c r="L55" s="23"/>
      <c r="M55" s="23"/>
      <c r="N55" s="23"/>
      <c r="O55" s="23"/>
      <c r="P55" s="23"/>
      <c r="Q55" s="23"/>
      <c r="R55" s="23"/>
    </row>
    <row r="56" spans="1:29" x14ac:dyDescent="0.2">
      <c r="A56" s="29">
        <v>49</v>
      </c>
      <c r="B56" s="46"/>
      <c r="C56" s="43"/>
      <c r="D56" s="43"/>
      <c r="E56" s="47"/>
      <c r="F56" s="43"/>
      <c r="G56" s="43"/>
      <c r="H56" s="43"/>
      <c r="I56" s="43"/>
      <c r="J56" s="61"/>
      <c r="K56" s="23"/>
      <c r="L56" s="23"/>
      <c r="M56" s="23"/>
      <c r="N56" s="23"/>
      <c r="O56" s="23"/>
      <c r="P56" s="23"/>
      <c r="Q56" s="23"/>
      <c r="R56" s="23"/>
    </row>
    <row r="57" spans="1:29" ht="13.5" thickBot="1" x14ac:dyDescent="0.25">
      <c r="A57" s="30">
        <v>50</v>
      </c>
      <c r="B57" s="48"/>
      <c r="C57" s="49"/>
      <c r="D57" s="49"/>
      <c r="E57" s="50"/>
      <c r="F57" s="49"/>
      <c r="G57" s="49"/>
      <c r="H57" s="49"/>
      <c r="I57" s="49"/>
      <c r="J57" s="62"/>
      <c r="K57" s="23"/>
      <c r="L57" s="23"/>
      <c r="M57" s="23"/>
      <c r="N57" s="23"/>
      <c r="O57" s="23"/>
      <c r="P57" s="23"/>
      <c r="Q57" s="23"/>
      <c r="R57" s="23"/>
    </row>
    <row r="58" spans="1:29" x14ac:dyDescent="0.2">
      <c r="A58" s="14"/>
      <c r="B58" s="24"/>
      <c r="C58" s="24"/>
      <c r="D58" s="24"/>
      <c r="E58" s="24"/>
      <c r="F58" s="24"/>
      <c r="G58" s="24"/>
      <c r="H58" s="24"/>
      <c r="I58" s="24"/>
      <c r="J58" s="24"/>
      <c r="K58" s="23"/>
      <c r="L58" s="25"/>
      <c r="M58" s="25"/>
      <c r="N58" s="25"/>
      <c r="O58" s="25"/>
      <c r="P58" s="25"/>
      <c r="Q58" s="25"/>
      <c r="R58" s="25"/>
    </row>
    <row r="59" spans="1:29" x14ac:dyDescent="0.2">
      <c r="A59" s="13"/>
      <c r="B59" s="26"/>
      <c r="C59" s="26"/>
      <c r="D59" s="26"/>
      <c r="E59" s="26"/>
      <c r="F59" s="26"/>
      <c r="G59" s="26"/>
      <c r="H59" s="24"/>
      <c r="I59" s="24"/>
      <c r="J59" s="24"/>
      <c r="K59" s="23"/>
      <c r="L59" s="25"/>
      <c r="M59" s="25"/>
      <c r="N59" s="25"/>
      <c r="O59" s="25"/>
      <c r="P59" s="25"/>
      <c r="Q59" s="25"/>
      <c r="R59" s="25"/>
    </row>
    <row r="60" spans="1:29" x14ac:dyDescent="0.2">
      <c r="A60" s="13"/>
      <c r="B60" s="26"/>
      <c r="C60" s="26"/>
      <c r="D60" s="26"/>
      <c r="E60" s="26"/>
      <c r="F60" s="26"/>
      <c r="G60" s="26"/>
      <c r="H60" s="24"/>
      <c r="I60" s="24"/>
      <c r="J60" s="24"/>
      <c r="K60" s="23"/>
      <c r="L60" s="25"/>
      <c r="M60" s="25"/>
      <c r="N60" s="25"/>
      <c r="O60" s="25"/>
      <c r="P60" s="25"/>
      <c r="Q60" s="25"/>
      <c r="R60" s="25"/>
    </row>
    <row r="61" spans="1:29" x14ac:dyDescent="0.2">
      <c r="A61" s="13"/>
      <c r="B61" s="149" t="s">
        <v>26</v>
      </c>
      <c r="C61" s="150"/>
      <c r="D61" s="150"/>
      <c r="E61" s="150"/>
      <c r="F61" s="150"/>
      <c r="G61" s="150"/>
      <c r="H61" s="150"/>
      <c r="I61" s="150"/>
      <c r="J61" s="150"/>
      <c r="K61" s="23"/>
      <c r="L61" s="25"/>
      <c r="M61" s="25"/>
      <c r="N61" s="25"/>
      <c r="O61" s="25"/>
      <c r="P61" s="25"/>
      <c r="Q61" s="25"/>
      <c r="R61" s="25"/>
    </row>
    <row r="62" spans="1:29" x14ac:dyDescent="0.2">
      <c r="A62" s="13"/>
      <c r="B62" s="26"/>
      <c r="C62" s="26"/>
      <c r="D62" s="26"/>
      <c r="E62" s="26"/>
      <c r="F62" s="26"/>
      <c r="G62" s="26"/>
      <c r="H62" s="24"/>
      <c r="I62" s="24"/>
      <c r="J62" s="24"/>
      <c r="K62" s="23"/>
      <c r="L62" s="25"/>
      <c r="M62" s="25"/>
      <c r="N62" s="25"/>
      <c r="O62" s="25"/>
      <c r="P62" s="25"/>
      <c r="Q62" s="25"/>
      <c r="R62" s="25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3.5" thickBot="1" x14ac:dyDescent="0.25">
      <c r="A63" s="27" t="s">
        <v>20</v>
      </c>
      <c r="B63" s="19" t="s">
        <v>0</v>
      </c>
      <c r="C63" s="19" t="s">
        <v>1</v>
      </c>
      <c r="D63" s="19" t="s">
        <v>2</v>
      </c>
      <c r="E63" s="19" t="s">
        <v>3</v>
      </c>
      <c r="F63" s="19" t="s">
        <v>4</v>
      </c>
      <c r="G63" s="19" t="s">
        <v>5</v>
      </c>
      <c r="H63" s="19" t="s">
        <v>6</v>
      </c>
      <c r="I63" s="19" t="s">
        <v>27</v>
      </c>
      <c r="J63" s="19" t="s">
        <v>28</v>
      </c>
      <c r="K63" s="14"/>
      <c r="L63" s="25"/>
      <c r="M63" s="25"/>
      <c r="N63" s="25"/>
      <c r="O63" s="25"/>
      <c r="P63" s="25"/>
      <c r="Q63" s="25"/>
      <c r="R63" s="25"/>
      <c r="T63" s="11"/>
      <c r="U63" s="11"/>
      <c r="V63" s="11"/>
      <c r="W63" s="11"/>
      <c r="X63" s="11"/>
      <c r="Y63" s="11"/>
      <c r="Z63" s="11"/>
      <c r="AA63" s="11"/>
      <c r="AB63" s="11"/>
      <c r="AC63" s="9"/>
    </row>
    <row r="64" spans="1:29" x14ac:dyDescent="0.2">
      <c r="A64" s="28">
        <v>1</v>
      </c>
      <c r="B64" s="24">
        <f t="shared" ref="B64:B73" si="0">IF((B8&lt;&gt;0)*ISNUMBER(B8),100*(B8/B8),"")</f>
        <v>100</v>
      </c>
      <c r="C64" s="24">
        <f t="shared" ref="C64:C73" si="1">IF((B8&lt;&gt;0)*ISNUMBER(C8),100*(C8/B8),"")</f>
        <v>100</v>
      </c>
      <c r="D64" s="24">
        <f t="shared" ref="D64:D73" si="2">IF((B8&lt;&gt;0)*ISNUMBER(D8),100*(D8/B8),"")</f>
        <v>100.33821871476889</v>
      </c>
      <c r="E64" s="24">
        <f t="shared" ref="E64:E73" si="3">IF((B8&lt;&gt;0)*ISNUMBER(E8),100*(E8/B8),"")</f>
        <v>100.33821871476889</v>
      </c>
      <c r="F64" s="24">
        <f t="shared" ref="F64:F73" si="4">IF((B8&lt;&gt;0)*ISNUMBER(F8),100*(F8/B8),"")</f>
        <v>100.90191657271701</v>
      </c>
      <c r="G64" s="24">
        <f t="shared" ref="G64:G73" si="5">IF((B8&lt;&gt;0)*ISNUMBER(G8),100*(G8/B8),"")</f>
        <v>100.67643742953776</v>
      </c>
      <c r="H64" s="24">
        <f t="shared" ref="H64:H73" si="6">IF((B8&lt;&gt;0)*ISNUMBER(H8),100*(H8/B8),"")</f>
        <v>101.2401352874859</v>
      </c>
      <c r="I64" s="24" t="str">
        <f t="shared" ref="I64:I73" si="7">IF((B8&lt;&gt;0)*ISNUMBER(I8),100*(I8/B8),"")</f>
        <v/>
      </c>
      <c r="J64" s="24" t="str">
        <f t="shared" ref="J64:J73" si="8">IF((B8&lt;&gt;0)*ISNUMBER(J8),100*(J8/B8),"")</f>
        <v/>
      </c>
      <c r="K64" s="21"/>
      <c r="L64" s="25"/>
      <c r="M64" s="25"/>
      <c r="N64" s="25"/>
      <c r="O64" s="25"/>
      <c r="P64" s="25"/>
      <c r="Q64" s="25"/>
      <c r="R64" s="25"/>
      <c r="T64" s="9"/>
      <c r="U64" s="10"/>
      <c r="V64" s="10"/>
      <c r="W64" s="10"/>
      <c r="X64" s="10"/>
      <c r="Y64" s="10"/>
      <c r="Z64" s="10"/>
      <c r="AA64" s="10"/>
      <c r="AB64" s="10"/>
      <c r="AC64" s="9"/>
    </row>
    <row r="65" spans="1:29" x14ac:dyDescent="0.2">
      <c r="A65" s="29">
        <v>2</v>
      </c>
      <c r="B65" s="24">
        <f t="shared" si="0"/>
        <v>100</v>
      </c>
      <c r="C65" s="24">
        <f t="shared" si="1"/>
        <v>100.3550295857988</v>
      </c>
      <c r="D65" s="24">
        <f t="shared" si="2"/>
        <v>100.3550295857988</v>
      </c>
      <c r="E65" s="24">
        <f t="shared" si="3"/>
        <v>101.06508875739647</v>
      </c>
      <c r="F65" s="24">
        <f t="shared" si="4"/>
        <v>101.53846153846153</v>
      </c>
      <c r="G65" s="24">
        <f t="shared" si="5"/>
        <v>101.30177514792899</v>
      </c>
      <c r="H65" s="24">
        <f t="shared" si="6"/>
        <v>102.36686390532543</v>
      </c>
      <c r="I65" s="24" t="str">
        <f t="shared" si="7"/>
        <v/>
      </c>
      <c r="J65" s="24" t="str">
        <f t="shared" si="8"/>
        <v/>
      </c>
      <c r="K65" s="21"/>
      <c r="L65" s="25"/>
      <c r="M65" s="25"/>
      <c r="N65" s="25"/>
      <c r="O65" s="25"/>
      <c r="P65" s="25"/>
      <c r="Q65" s="25"/>
      <c r="R65" s="25"/>
      <c r="T65" s="9"/>
      <c r="U65" s="10"/>
      <c r="V65" s="10"/>
      <c r="W65" s="10"/>
      <c r="X65" s="10"/>
      <c r="Y65" s="10"/>
      <c r="Z65" s="10"/>
      <c r="AA65" s="10"/>
      <c r="AB65" s="10"/>
      <c r="AC65" s="9"/>
    </row>
    <row r="66" spans="1:29" x14ac:dyDescent="0.2">
      <c r="A66" s="29">
        <v>3</v>
      </c>
      <c r="B66" s="24">
        <f t="shared" si="0"/>
        <v>100</v>
      </c>
      <c r="C66" s="24">
        <f t="shared" si="1"/>
        <v>100.98159509202453</v>
      </c>
      <c r="D66" s="24">
        <f t="shared" si="2"/>
        <v>102.2085889570552</v>
      </c>
      <c r="E66" s="24">
        <f t="shared" si="3"/>
        <v>102.2085889570552</v>
      </c>
      <c r="F66" s="24">
        <f t="shared" si="4"/>
        <v>102.2085889570552</v>
      </c>
      <c r="G66" s="24">
        <f t="shared" si="5"/>
        <v>102.33128834355828</v>
      </c>
      <c r="H66" s="24">
        <f t="shared" si="6"/>
        <v>103.19018404907976</v>
      </c>
      <c r="I66" s="24" t="str">
        <f t="shared" si="7"/>
        <v/>
      </c>
      <c r="J66" s="24" t="str">
        <f t="shared" si="8"/>
        <v/>
      </c>
      <c r="K66" s="21"/>
      <c r="L66" s="25"/>
      <c r="M66" s="25"/>
      <c r="N66" s="25"/>
      <c r="O66" s="25"/>
      <c r="P66" s="25"/>
      <c r="Q66" s="25"/>
      <c r="R66" s="25"/>
      <c r="T66" s="9"/>
      <c r="U66" s="10"/>
      <c r="V66" s="10"/>
      <c r="W66" s="10"/>
      <c r="X66" s="10"/>
      <c r="Y66" s="10"/>
      <c r="Z66" s="10"/>
      <c r="AA66" s="10"/>
      <c r="AB66" s="10"/>
      <c r="AC66" s="9"/>
    </row>
    <row r="67" spans="1:29" x14ac:dyDescent="0.2">
      <c r="A67" s="29">
        <v>4</v>
      </c>
      <c r="B67" s="24">
        <f t="shared" si="0"/>
        <v>100</v>
      </c>
      <c r="C67" s="24">
        <f t="shared" si="1"/>
        <v>100.46511627906978</v>
      </c>
      <c r="D67" s="24">
        <f t="shared" si="2"/>
        <v>101.16279069767442</v>
      </c>
      <c r="E67" s="24">
        <f t="shared" si="3"/>
        <v>101.74418604651163</v>
      </c>
      <c r="F67" s="24">
        <f t="shared" si="4"/>
        <v>101.51162790697674</v>
      </c>
      <c r="G67" s="24">
        <f t="shared" si="5"/>
        <v>101.86046511627906</v>
      </c>
      <c r="H67" s="24">
        <f t="shared" si="6"/>
        <v>102.32558139534885</v>
      </c>
      <c r="I67" s="24" t="str">
        <f t="shared" si="7"/>
        <v/>
      </c>
      <c r="J67" s="24" t="str">
        <f t="shared" si="8"/>
        <v/>
      </c>
      <c r="K67" s="21"/>
      <c r="L67" s="25"/>
      <c r="M67" s="25"/>
      <c r="N67" s="25"/>
      <c r="O67" s="25"/>
      <c r="P67" s="25"/>
      <c r="Q67" s="25"/>
      <c r="R67" s="25"/>
      <c r="T67" s="9"/>
      <c r="U67" s="10"/>
      <c r="V67" s="10"/>
      <c r="W67" s="10"/>
      <c r="X67" s="10"/>
      <c r="Y67" s="10"/>
      <c r="Z67" s="10"/>
      <c r="AA67" s="10"/>
      <c r="AB67" s="10"/>
      <c r="AC67" s="9"/>
    </row>
    <row r="68" spans="1:29" x14ac:dyDescent="0.2">
      <c r="A68" s="29">
        <v>5</v>
      </c>
      <c r="B68" s="24">
        <f t="shared" si="0"/>
        <v>100</v>
      </c>
      <c r="C68" s="24"/>
      <c r="D68" s="24">
        <f t="shared" si="2"/>
        <v>100.66740823136817</v>
      </c>
      <c r="E68" s="24">
        <f t="shared" si="3"/>
        <v>100.88987764182424</v>
      </c>
      <c r="F68" s="24">
        <f t="shared" si="4"/>
        <v>101.11234705228031</v>
      </c>
      <c r="G68" s="24">
        <f t="shared" si="5"/>
        <v>101.11234705228031</v>
      </c>
      <c r="H68" s="24">
        <f t="shared" si="6"/>
        <v>101.55728587319241</v>
      </c>
      <c r="I68" s="24" t="str">
        <f t="shared" si="7"/>
        <v/>
      </c>
      <c r="J68" s="24" t="str">
        <f t="shared" si="8"/>
        <v/>
      </c>
      <c r="K68" s="21"/>
      <c r="L68" s="13"/>
      <c r="M68" s="13"/>
      <c r="N68" s="13"/>
      <c r="O68" s="13"/>
      <c r="P68" s="13"/>
      <c r="Q68" s="13"/>
      <c r="R68" s="13"/>
      <c r="T68" s="9"/>
      <c r="U68" s="10"/>
      <c r="V68" s="10"/>
      <c r="W68" s="10"/>
      <c r="X68" s="10"/>
      <c r="Y68" s="10"/>
      <c r="Z68" s="10"/>
      <c r="AA68" s="10"/>
      <c r="AB68" s="10"/>
      <c r="AC68" s="9"/>
    </row>
    <row r="69" spans="1:29" x14ac:dyDescent="0.2">
      <c r="A69" s="29">
        <v>6</v>
      </c>
      <c r="B69" s="24">
        <f t="shared" si="0"/>
        <v>100</v>
      </c>
      <c r="C69" s="24">
        <f t="shared" si="1"/>
        <v>100.6787330316742</v>
      </c>
      <c r="D69" s="24">
        <f t="shared" si="2"/>
        <v>100.90497737556561</v>
      </c>
      <c r="E69" s="24">
        <f t="shared" si="3"/>
        <v>101.24434389140271</v>
      </c>
      <c r="F69" s="24">
        <f t="shared" si="4"/>
        <v>101.35746606334841</v>
      </c>
      <c r="G69" s="24">
        <f t="shared" si="5"/>
        <v>101.58371040723981</v>
      </c>
      <c r="H69" s="24">
        <f t="shared" si="6"/>
        <v>101.80995475113122</v>
      </c>
      <c r="I69" s="24" t="str">
        <f t="shared" si="7"/>
        <v/>
      </c>
      <c r="J69" s="24" t="str">
        <f t="shared" si="8"/>
        <v/>
      </c>
      <c r="K69" s="21"/>
      <c r="L69" s="13"/>
      <c r="M69" s="13"/>
      <c r="N69" s="13"/>
      <c r="O69" s="13"/>
      <c r="P69" s="13"/>
      <c r="Q69" s="13"/>
      <c r="R69" s="13"/>
      <c r="T69" s="9"/>
      <c r="U69" s="10"/>
      <c r="V69" s="10"/>
      <c r="W69" s="10"/>
      <c r="X69" s="10"/>
      <c r="Y69" s="10"/>
      <c r="Z69" s="10"/>
      <c r="AA69" s="10"/>
      <c r="AB69" s="10"/>
      <c r="AC69" s="9"/>
    </row>
    <row r="70" spans="1:29" x14ac:dyDescent="0.2">
      <c r="A70" s="29">
        <v>7</v>
      </c>
      <c r="B70" s="24">
        <f t="shared" si="0"/>
        <v>100</v>
      </c>
      <c r="C70" s="24">
        <f t="shared" si="1"/>
        <v>100.44345898004434</v>
      </c>
      <c r="D70" s="24">
        <f t="shared" si="2"/>
        <v>100.66518847006651</v>
      </c>
      <c r="E70" s="24">
        <f t="shared" si="3"/>
        <v>100.99778270509975</v>
      </c>
      <c r="F70" s="24">
        <f t="shared" si="4"/>
        <v>101.33037694013305</v>
      </c>
      <c r="G70" s="24">
        <f t="shared" si="5"/>
        <v>100.99778270509975</v>
      </c>
      <c r="H70" s="24">
        <f t="shared" si="6"/>
        <v>101.44124168514412</v>
      </c>
      <c r="I70" s="24" t="str">
        <f t="shared" si="7"/>
        <v/>
      </c>
      <c r="J70" s="24" t="str">
        <f t="shared" si="8"/>
        <v/>
      </c>
      <c r="K70" s="21"/>
      <c r="L70" s="13"/>
      <c r="M70" s="13"/>
      <c r="N70" s="13"/>
      <c r="O70" s="13"/>
      <c r="P70" s="13"/>
      <c r="Q70" s="13"/>
      <c r="R70" s="13"/>
      <c r="T70" s="9"/>
      <c r="U70" s="10"/>
      <c r="V70" s="10"/>
      <c r="W70" s="10"/>
      <c r="X70" s="10"/>
      <c r="Y70" s="10"/>
      <c r="Z70" s="10"/>
      <c r="AA70" s="10"/>
      <c r="AB70" s="10"/>
      <c r="AC70" s="9"/>
    </row>
    <row r="71" spans="1:29" x14ac:dyDescent="0.2">
      <c r="A71" s="29">
        <v>8</v>
      </c>
      <c r="B71" s="24">
        <f t="shared" si="0"/>
        <v>100</v>
      </c>
      <c r="C71" s="24">
        <f t="shared" si="1"/>
        <v>101.1173184357542</v>
      </c>
      <c r="D71" s="24">
        <f t="shared" si="2"/>
        <v>101.2290502793296</v>
      </c>
      <c r="E71" s="24">
        <f t="shared" si="3"/>
        <v>101.2290502793296</v>
      </c>
      <c r="F71" s="24">
        <f t="shared" si="4"/>
        <v>101.00558659217877</v>
      </c>
      <c r="G71" s="24">
        <f t="shared" si="5"/>
        <v>101.78770949720671</v>
      </c>
      <c r="H71" s="24">
        <f t="shared" si="6"/>
        <v>102.12290502793297</v>
      </c>
      <c r="I71" s="24" t="str">
        <f t="shared" si="7"/>
        <v/>
      </c>
      <c r="J71" s="24" t="str">
        <f t="shared" si="8"/>
        <v/>
      </c>
      <c r="K71" s="21"/>
      <c r="L71" s="13"/>
      <c r="M71" s="13"/>
      <c r="N71" s="13"/>
      <c r="O71" s="13"/>
      <c r="P71" s="13"/>
      <c r="Q71" s="13"/>
      <c r="R71" s="13"/>
      <c r="T71" s="9"/>
      <c r="U71" s="10"/>
      <c r="V71" s="10"/>
      <c r="W71" s="10"/>
      <c r="X71" s="10"/>
      <c r="Y71" s="10"/>
      <c r="Z71" s="10"/>
      <c r="AA71" s="10"/>
      <c r="AB71" s="10"/>
      <c r="AC71" s="9"/>
    </row>
    <row r="72" spans="1:29" x14ac:dyDescent="0.2">
      <c r="A72" s="29">
        <v>9</v>
      </c>
      <c r="B72" s="24">
        <f t="shared" si="0"/>
        <v>100</v>
      </c>
      <c r="C72" s="24">
        <f t="shared" si="1"/>
        <v>100.33407572383072</v>
      </c>
      <c r="D72" s="24">
        <f t="shared" si="2"/>
        <v>100.89086859688197</v>
      </c>
      <c r="E72" s="24">
        <f t="shared" si="3"/>
        <v>100.77951002227172</v>
      </c>
      <c r="F72" s="24">
        <f t="shared" si="4"/>
        <v>101.22494432071269</v>
      </c>
      <c r="G72" s="24">
        <f t="shared" si="5"/>
        <v>100.77951002227172</v>
      </c>
      <c r="H72" s="24">
        <f t="shared" si="6"/>
        <v>101.00222717149221</v>
      </c>
      <c r="I72" s="24" t="str">
        <f t="shared" si="7"/>
        <v/>
      </c>
      <c r="J72" s="24" t="str">
        <f t="shared" si="8"/>
        <v/>
      </c>
      <c r="K72" s="21"/>
      <c r="L72" s="13"/>
      <c r="M72" s="13"/>
      <c r="N72" s="13"/>
      <c r="O72" s="13"/>
      <c r="P72" s="13"/>
      <c r="Q72" s="13"/>
      <c r="R72" s="13"/>
      <c r="T72" s="9"/>
      <c r="U72" s="10"/>
      <c r="V72" s="10"/>
      <c r="W72" s="10"/>
      <c r="X72" s="10"/>
      <c r="Y72" s="10"/>
      <c r="Z72" s="10"/>
      <c r="AA72" s="10"/>
      <c r="AB72" s="10"/>
      <c r="AC72" s="9"/>
    </row>
    <row r="73" spans="1:29" x14ac:dyDescent="0.2">
      <c r="A73" s="29">
        <v>10</v>
      </c>
      <c r="B73" s="24">
        <f t="shared" si="0"/>
        <v>100</v>
      </c>
      <c r="C73" s="24">
        <f t="shared" si="1"/>
        <v>100.46136101499424</v>
      </c>
      <c r="D73" s="24">
        <f t="shared" si="2"/>
        <v>100.57670126874278</v>
      </c>
      <c r="E73" s="24">
        <f t="shared" si="3"/>
        <v>100.69204152249134</v>
      </c>
      <c r="F73" s="24">
        <f t="shared" si="4"/>
        <v>100.69204152249134</v>
      </c>
      <c r="G73" s="24">
        <f t="shared" si="5"/>
        <v>101.49942329873124</v>
      </c>
      <c r="H73" s="24">
        <f t="shared" si="6"/>
        <v>101.6147635524798</v>
      </c>
      <c r="I73" s="24" t="str">
        <f t="shared" si="7"/>
        <v/>
      </c>
      <c r="J73" s="24" t="str">
        <f t="shared" si="8"/>
        <v/>
      </c>
      <c r="K73" s="21"/>
      <c r="L73" s="13"/>
      <c r="M73" s="13"/>
      <c r="N73" s="13"/>
      <c r="O73" s="13"/>
      <c r="P73" s="13"/>
      <c r="Q73" s="13"/>
      <c r="R73" s="13"/>
      <c r="T73" s="9"/>
      <c r="U73" s="10"/>
      <c r="V73" s="10"/>
      <c r="W73" s="10"/>
      <c r="X73" s="10"/>
      <c r="Y73" s="10"/>
      <c r="Z73" s="10"/>
      <c r="AA73" s="10"/>
      <c r="AB73" s="10"/>
      <c r="AC73" s="9"/>
    </row>
    <row r="74" spans="1:29" x14ac:dyDescent="0.2">
      <c r="A74" s="29">
        <v>11</v>
      </c>
      <c r="B74" s="24">
        <f t="shared" ref="B74:B103" si="9">IF((B18&lt;&gt;0)*ISNUMBER(B18),100*(B18/B18),"")</f>
        <v>100</v>
      </c>
      <c r="C74" s="24">
        <f t="shared" ref="C74:C103" si="10">IF((B18&lt;&gt;0)*ISNUMBER(C18),100*(C18/B18),"")</f>
        <v>100.33039647577091</v>
      </c>
      <c r="D74" s="24">
        <f t="shared" ref="D74:D103" si="11">IF((B18&lt;&gt;0)*ISNUMBER(D18),100*(D18/B18),"")</f>
        <v>100.44052863436124</v>
      </c>
      <c r="E74" s="24">
        <f t="shared" ref="E74:E103" si="12">IF((B18&lt;&gt;0)*ISNUMBER(E18),100*(E18/B18),"")</f>
        <v>100.99118942731278</v>
      </c>
      <c r="F74" s="24">
        <f t="shared" ref="F74:F103" si="13">IF((B18&lt;&gt;0)*ISNUMBER(F18),100*(F18/B18),"")</f>
        <v>101.10132158590308</v>
      </c>
      <c r="G74" s="24">
        <f t="shared" ref="G74:G103" si="14">IF((B18&lt;&gt;0)*ISNUMBER(G18),100*(G18/B18),"")</f>
        <v>100.88105726872247</v>
      </c>
      <c r="H74" s="24">
        <f t="shared" ref="H74:H103" si="15">IF((B18&lt;&gt;0)*ISNUMBER(H18),100*(H18/B18),"")</f>
        <v>101.32158590308372</v>
      </c>
      <c r="I74" s="24">
        <f t="shared" ref="I74:I103" si="16">IF((B18&lt;&gt;0)*ISNUMBER(I18),100*(I18/B18),"")</f>
        <v>101.65198237885463</v>
      </c>
      <c r="J74" s="24" t="str">
        <f t="shared" ref="J74:J103" si="17">IF((B18&lt;&gt;0)*ISNUMBER(J18),100*(J18/B18),"")</f>
        <v/>
      </c>
      <c r="K74" s="21"/>
      <c r="L74" s="13"/>
      <c r="M74" s="13"/>
      <c r="N74" s="13"/>
      <c r="O74" s="13"/>
      <c r="P74" s="13"/>
      <c r="Q74" s="13"/>
      <c r="R74" s="13"/>
      <c r="T74" s="9"/>
      <c r="U74" s="10"/>
      <c r="V74" s="10"/>
      <c r="W74" s="10"/>
      <c r="X74" s="10"/>
      <c r="Y74" s="10"/>
      <c r="Z74" s="10"/>
      <c r="AA74" s="10"/>
      <c r="AB74" s="10"/>
      <c r="AC74" s="9"/>
    </row>
    <row r="75" spans="1:29" x14ac:dyDescent="0.2">
      <c r="A75" s="29">
        <v>12</v>
      </c>
      <c r="B75" s="24">
        <f t="shared" si="9"/>
        <v>100</v>
      </c>
      <c r="C75" s="24">
        <f t="shared" si="10"/>
        <v>99.772468714448237</v>
      </c>
      <c r="D75" s="24">
        <f t="shared" si="11"/>
        <v>100.11376564277587</v>
      </c>
      <c r="E75" s="24">
        <f t="shared" si="12"/>
        <v>100</v>
      </c>
      <c r="F75" s="24">
        <f t="shared" si="13"/>
        <v>100.79635949943115</v>
      </c>
      <c r="G75" s="24">
        <f t="shared" si="14"/>
        <v>101.2514220705347</v>
      </c>
      <c r="H75" s="24">
        <f t="shared" si="15"/>
        <v>100.79635949943115</v>
      </c>
      <c r="I75" s="24">
        <f t="shared" si="16"/>
        <v>100.5688282138794</v>
      </c>
      <c r="J75" s="24" t="str">
        <f t="shared" si="17"/>
        <v/>
      </c>
      <c r="K75" s="21"/>
      <c r="L75" s="13"/>
      <c r="M75" s="13"/>
      <c r="N75" s="13"/>
      <c r="O75" s="13"/>
      <c r="P75" s="13"/>
      <c r="Q75" s="13"/>
      <c r="R75" s="13"/>
      <c r="T75" s="9"/>
      <c r="U75" s="10"/>
      <c r="V75" s="10"/>
      <c r="W75" s="10"/>
      <c r="X75" s="10"/>
      <c r="Y75" s="10"/>
      <c r="Z75" s="10"/>
      <c r="AA75" s="10"/>
      <c r="AB75" s="10"/>
      <c r="AC75" s="9"/>
    </row>
    <row r="76" spans="1:29" x14ac:dyDescent="0.2">
      <c r="A76" s="29">
        <v>13</v>
      </c>
      <c r="B76" s="24">
        <f t="shared" si="9"/>
        <v>100</v>
      </c>
      <c r="C76" s="24">
        <f t="shared" si="10"/>
        <v>100.23255813953489</v>
      </c>
      <c r="D76" s="24">
        <f t="shared" si="11"/>
        <v>100.58139534883721</v>
      </c>
      <c r="E76" s="24">
        <f t="shared" si="12"/>
        <v>101.27906976744185</v>
      </c>
      <c r="F76" s="24">
        <f t="shared" si="13"/>
        <v>101.97674418604652</v>
      </c>
      <c r="G76" s="24">
        <f t="shared" si="14"/>
        <v>101.86046511627906</v>
      </c>
      <c r="H76" s="24">
        <f t="shared" si="15"/>
        <v>101.39534883720931</v>
      </c>
      <c r="I76" s="24">
        <f t="shared" si="16"/>
        <v>101.39534883720931</v>
      </c>
      <c r="J76" s="24" t="str">
        <f t="shared" si="17"/>
        <v/>
      </c>
      <c r="K76" s="21"/>
      <c r="L76" s="13"/>
      <c r="M76" s="13"/>
      <c r="N76" s="13"/>
      <c r="O76" s="13"/>
      <c r="P76" s="13"/>
      <c r="Q76" s="13"/>
      <c r="R76" s="13"/>
      <c r="T76" s="9"/>
      <c r="U76" s="10"/>
      <c r="V76" s="10"/>
      <c r="W76" s="10"/>
      <c r="X76" s="10"/>
      <c r="Y76" s="10"/>
      <c r="Z76" s="10"/>
      <c r="AA76" s="10"/>
      <c r="AB76" s="10"/>
      <c r="AC76" s="9"/>
    </row>
    <row r="77" spans="1:29" x14ac:dyDescent="0.2">
      <c r="A77" s="29">
        <v>14</v>
      </c>
      <c r="B77" s="24">
        <f t="shared" si="9"/>
        <v>100</v>
      </c>
      <c r="C77" s="24">
        <f t="shared" si="10"/>
        <v>99.667774086378742</v>
      </c>
      <c r="D77" s="24">
        <f t="shared" si="11"/>
        <v>100.44296788482836</v>
      </c>
      <c r="E77" s="24">
        <f t="shared" si="12"/>
        <v>100.22148394241417</v>
      </c>
      <c r="F77" s="24">
        <f t="shared" si="13"/>
        <v>101.10741971207086</v>
      </c>
      <c r="G77" s="24">
        <f t="shared" si="14"/>
        <v>100.99667774086379</v>
      </c>
      <c r="H77" s="24">
        <f t="shared" si="15"/>
        <v>101.21816168327797</v>
      </c>
      <c r="I77" s="24">
        <f t="shared" si="16"/>
        <v>101.10741971207086</v>
      </c>
      <c r="J77" s="24" t="str">
        <f t="shared" si="17"/>
        <v/>
      </c>
      <c r="K77" s="21"/>
      <c r="L77" s="13"/>
      <c r="M77" s="13"/>
      <c r="N77" s="13"/>
      <c r="O77" s="13"/>
      <c r="P77" s="13"/>
      <c r="Q77" s="13"/>
      <c r="R77" s="13"/>
      <c r="T77" s="9"/>
      <c r="U77" s="10"/>
      <c r="V77" s="10"/>
      <c r="W77" s="10"/>
      <c r="X77" s="10"/>
      <c r="Y77" s="10"/>
      <c r="Z77" s="10"/>
      <c r="AA77" s="10"/>
      <c r="AB77" s="10"/>
      <c r="AC77" s="9"/>
    </row>
    <row r="78" spans="1:29" x14ac:dyDescent="0.2">
      <c r="A78" s="29">
        <v>15</v>
      </c>
      <c r="B78" s="24">
        <f t="shared" si="9"/>
        <v>100</v>
      </c>
      <c r="C78" s="24">
        <f t="shared" si="10"/>
        <v>100.45558086560365</v>
      </c>
      <c r="D78" s="24">
        <f t="shared" si="11"/>
        <v>100.34168564920274</v>
      </c>
      <c r="E78" s="24">
        <f t="shared" si="12"/>
        <v>100.34168564920274</v>
      </c>
      <c r="F78" s="24">
        <f t="shared" si="13"/>
        <v>101.13895216400913</v>
      </c>
      <c r="G78" s="24">
        <f t="shared" si="14"/>
        <v>101.36674259681094</v>
      </c>
      <c r="H78" s="24">
        <f t="shared" si="15"/>
        <v>101.13895216400913</v>
      </c>
      <c r="I78" s="24">
        <f t="shared" si="16"/>
        <v>101.59453302961276</v>
      </c>
      <c r="J78" s="24" t="str">
        <f t="shared" si="17"/>
        <v/>
      </c>
      <c r="K78" s="21"/>
      <c r="L78" s="13"/>
      <c r="M78" s="13"/>
      <c r="N78" s="13"/>
      <c r="O78" s="13"/>
      <c r="P78" s="13"/>
      <c r="Q78" s="13"/>
      <c r="R78" s="13"/>
      <c r="T78" s="9"/>
      <c r="U78" s="10"/>
      <c r="V78" s="10"/>
      <c r="W78" s="10"/>
      <c r="X78" s="10"/>
      <c r="Y78" s="10"/>
      <c r="Z78" s="10"/>
      <c r="AA78" s="10"/>
      <c r="AB78" s="10"/>
      <c r="AC78" s="9"/>
    </row>
    <row r="79" spans="1:29" x14ac:dyDescent="0.2">
      <c r="A79" s="29">
        <v>16</v>
      </c>
      <c r="B79" s="24">
        <f t="shared" si="9"/>
        <v>100</v>
      </c>
      <c r="C79" s="24">
        <f t="shared" si="10"/>
        <v>100.33821871476889</v>
      </c>
      <c r="D79" s="24">
        <f t="shared" si="11"/>
        <v>100.22547914317926</v>
      </c>
      <c r="E79" s="24">
        <f t="shared" si="12"/>
        <v>100.90191657271701</v>
      </c>
      <c r="F79" s="24">
        <f t="shared" si="13"/>
        <v>101.91657271702368</v>
      </c>
      <c r="G79" s="24">
        <f t="shared" si="14"/>
        <v>101.46561443066516</v>
      </c>
      <c r="H79" s="24">
        <f t="shared" si="15"/>
        <v>101.46561443066516</v>
      </c>
      <c r="I79" s="24">
        <f t="shared" si="16"/>
        <v>100.56369785794814</v>
      </c>
      <c r="J79" s="24" t="str">
        <f t="shared" si="17"/>
        <v/>
      </c>
      <c r="K79" s="21"/>
      <c r="L79" s="13"/>
      <c r="M79" s="13"/>
      <c r="N79" s="13"/>
      <c r="O79" s="13"/>
      <c r="P79" s="13"/>
      <c r="Q79" s="13"/>
      <c r="R79" s="13"/>
      <c r="T79" s="9"/>
      <c r="U79" s="10"/>
      <c r="V79" s="10"/>
      <c r="W79" s="10"/>
      <c r="X79" s="10"/>
      <c r="Y79" s="10"/>
      <c r="Z79" s="10"/>
      <c r="AA79" s="10"/>
      <c r="AB79" s="10"/>
      <c r="AC79" s="9"/>
    </row>
    <row r="80" spans="1:29" x14ac:dyDescent="0.2">
      <c r="A80" s="29">
        <v>17</v>
      </c>
      <c r="B80" s="24">
        <f t="shared" si="9"/>
        <v>100</v>
      </c>
      <c r="C80" s="24">
        <f t="shared" si="10"/>
        <v>100.48309178743962</v>
      </c>
      <c r="D80" s="24">
        <f t="shared" si="11"/>
        <v>100.48309178743962</v>
      </c>
      <c r="E80" s="24">
        <f t="shared" si="12"/>
        <v>100.84541062801932</v>
      </c>
      <c r="F80" s="24">
        <f t="shared" si="13"/>
        <v>101.20772946859904</v>
      </c>
      <c r="G80" s="24">
        <f t="shared" si="14"/>
        <v>101.44927536231884</v>
      </c>
      <c r="H80" s="24">
        <f t="shared" si="15"/>
        <v>101.32850241545894</v>
      </c>
      <c r="I80" s="24">
        <f t="shared" si="16"/>
        <v>101.44927536231884</v>
      </c>
      <c r="J80" s="24" t="str">
        <f t="shared" si="17"/>
        <v/>
      </c>
      <c r="K80" s="21"/>
      <c r="L80" s="13"/>
      <c r="M80" s="13"/>
      <c r="N80" s="13"/>
      <c r="O80" s="13"/>
      <c r="P80" s="13"/>
      <c r="Q80" s="13"/>
      <c r="R80" s="13"/>
      <c r="T80" s="9"/>
      <c r="U80" s="10"/>
      <c r="V80" s="10"/>
      <c r="W80" s="10"/>
      <c r="X80" s="10"/>
      <c r="Y80" s="10"/>
      <c r="Z80" s="10"/>
      <c r="AA80" s="10"/>
      <c r="AB80" s="10"/>
      <c r="AC80" s="9"/>
    </row>
    <row r="81" spans="1:29" x14ac:dyDescent="0.2">
      <c r="A81" s="29">
        <v>18</v>
      </c>
      <c r="B81" s="24">
        <f t="shared" si="9"/>
        <v>100</v>
      </c>
      <c r="C81" s="24">
        <f t="shared" si="10"/>
        <v>100.44994375703035</v>
      </c>
      <c r="D81" s="24">
        <f t="shared" si="11"/>
        <v>101.68728908886389</v>
      </c>
      <c r="E81" s="24">
        <f t="shared" si="12"/>
        <v>102.47469066366703</v>
      </c>
      <c r="F81" s="24">
        <f t="shared" si="13"/>
        <v>103.26209223847019</v>
      </c>
      <c r="G81" s="24">
        <f t="shared" si="14"/>
        <v>102.69966254218221</v>
      </c>
      <c r="H81" s="24">
        <f t="shared" si="15"/>
        <v>103.48706411698537</v>
      </c>
      <c r="I81" s="24">
        <f t="shared" si="16"/>
        <v>104.04949381327333</v>
      </c>
      <c r="J81" s="24" t="str">
        <f t="shared" si="17"/>
        <v/>
      </c>
      <c r="K81" s="21"/>
      <c r="L81" s="13"/>
      <c r="M81" s="13"/>
      <c r="N81" s="13"/>
      <c r="O81" s="13"/>
      <c r="P81" s="13"/>
      <c r="Q81" s="13"/>
      <c r="R81" s="13"/>
      <c r="T81" s="9"/>
      <c r="U81" s="10"/>
      <c r="V81" s="10"/>
      <c r="W81" s="10"/>
      <c r="X81" s="10"/>
      <c r="Y81" s="10"/>
      <c r="Z81" s="10"/>
      <c r="AA81" s="10"/>
      <c r="AB81" s="10"/>
      <c r="AC81" s="9"/>
    </row>
    <row r="82" spans="1:29" x14ac:dyDescent="0.2">
      <c r="A82" s="29">
        <v>19</v>
      </c>
      <c r="B82" s="24">
        <f t="shared" si="9"/>
        <v>100</v>
      </c>
      <c r="C82" s="24">
        <f t="shared" si="10"/>
        <v>99.892008639308855</v>
      </c>
      <c r="D82" s="24">
        <f t="shared" si="11"/>
        <v>100.2159827213823</v>
      </c>
      <c r="E82" s="24">
        <f t="shared" si="12"/>
        <v>100.53995680345574</v>
      </c>
      <c r="F82" s="24">
        <f t="shared" si="13"/>
        <v>100.75593952483801</v>
      </c>
      <c r="G82" s="24">
        <f t="shared" si="14"/>
        <v>100.64794816414688</v>
      </c>
      <c r="H82" s="24">
        <f t="shared" si="15"/>
        <v>101.07991360691145</v>
      </c>
      <c r="I82" s="24">
        <f t="shared" si="16"/>
        <v>101.18790496760259</v>
      </c>
      <c r="J82" s="24" t="str">
        <f t="shared" si="17"/>
        <v/>
      </c>
      <c r="K82" s="21"/>
      <c r="L82" s="13"/>
      <c r="M82" s="13"/>
      <c r="N82" s="13"/>
      <c r="O82" s="13"/>
      <c r="P82" s="13"/>
      <c r="Q82" s="13"/>
      <c r="R82" s="13"/>
      <c r="T82" s="9"/>
      <c r="U82" s="10"/>
      <c r="V82" s="10"/>
      <c r="W82" s="10"/>
      <c r="X82" s="10"/>
      <c r="Y82" s="10"/>
      <c r="Z82" s="10"/>
      <c r="AA82" s="10"/>
      <c r="AB82" s="10"/>
      <c r="AC82" s="9"/>
    </row>
    <row r="83" spans="1:29" x14ac:dyDescent="0.2">
      <c r="A83" s="29">
        <v>20</v>
      </c>
      <c r="B83" s="24">
        <f t="shared" si="9"/>
        <v>100</v>
      </c>
      <c r="C83" s="24">
        <f t="shared" si="10"/>
        <v>100.1085776330076</v>
      </c>
      <c r="D83" s="24">
        <f t="shared" si="11"/>
        <v>100</v>
      </c>
      <c r="E83" s="24">
        <f t="shared" si="12"/>
        <v>100.32573289902282</v>
      </c>
      <c r="F83" s="24">
        <f t="shared" si="13"/>
        <v>101.1943539630836</v>
      </c>
      <c r="G83" s="24">
        <f t="shared" si="14"/>
        <v>101.30293159609121</v>
      </c>
      <c r="H83" s="24">
        <f t="shared" si="15"/>
        <v>101.52008686210641</v>
      </c>
      <c r="I83" s="24">
        <f t="shared" si="16"/>
        <v>102.28013029315962</v>
      </c>
      <c r="J83" s="24" t="str">
        <f t="shared" si="17"/>
        <v/>
      </c>
      <c r="K83" s="21"/>
      <c r="L83" s="13"/>
      <c r="M83" s="13"/>
      <c r="N83" s="13"/>
      <c r="O83" s="13"/>
      <c r="P83" s="13"/>
      <c r="Q83" s="13"/>
      <c r="R83" s="13"/>
      <c r="T83" s="9"/>
      <c r="U83" s="10"/>
      <c r="V83" s="10"/>
      <c r="W83" s="10"/>
      <c r="X83" s="10"/>
      <c r="Y83" s="10"/>
      <c r="Z83" s="10"/>
      <c r="AA83" s="10"/>
      <c r="AB83" s="10"/>
      <c r="AC83" s="9"/>
    </row>
    <row r="84" spans="1:29" x14ac:dyDescent="0.2">
      <c r="A84" s="29">
        <v>21</v>
      </c>
      <c r="B84" s="24" t="str">
        <f t="shared" si="9"/>
        <v/>
      </c>
      <c r="C84" s="24" t="str">
        <f t="shared" si="10"/>
        <v/>
      </c>
      <c r="D84" s="24" t="str">
        <f t="shared" si="11"/>
        <v/>
      </c>
      <c r="E84" s="24" t="str">
        <f t="shared" si="12"/>
        <v/>
      </c>
      <c r="F84" s="24" t="str">
        <f t="shared" si="13"/>
        <v/>
      </c>
      <c r="G84" s="24" t="str">
        <f t="shared" si="14"/>
        <v/>
      </c>
      <c r="H84" s="24" t="str">
        <f t="shared" si="15"/>
        <v/>
      </c>
      <c r="I84" s="24" t="str">
        <f t="shared" si="16"/>
        <v/>
      </c>
      <c r="J84" s="24" t="str">
        <f t="shared" si="17"/>
        <v/>
      </c>
      <c r="K84" s="21"/>
      <c r="L84" s="13"/>
      <c r="M84" s="13"/>
      <c r="N84" s="13"/>
      <c r="O84" s="13"/>
      <c r="P84" s="13"/>
      <c r="Q84" s="13"/>
      <c r="R84" s="13"/>
      <c r="T84" s="9"/>
      <c r="U84" s="10"/>
      <c r="V84" s="10"/>
      <c r="W84" s="10"/>
      <c r="X84" s="10"/>
      <c r="Y84" s="10"/>
      <c r="Z84" s="10"/>
      <c r="AA84" s="10"/>
      <c r="AB84" s="10"/>
      <c r="AC84" s="9"/>
    </row>
    <row r="85" spans="1:29" x14ac:dyDescent="0.2">
      <c r="A85" s="29">
        <v>22</v>
      </c>
      <c r="B85" s="24" t="str">
        <f t="shared" si="9"/>
        <v/>
      </c>
      <c r="C85" s="24" t="str">
        <f t="shared" si="10"/>
        <v/>
      </c>
      <c r="D85" s="24" t="str">
        <f t="shared" si="11"/>
        <v/>
      </c>
      <c r="E85" s="24" t="str">
        <f t="shared" si="12"/>
        <v/>
      </c>
      <c r="F85" s="24" t="str">
        <f t="shared" si="13"/>
        <v/>
      </c>
      <c r="G85" s="24" t="str">
        <f t="shared" si="14"/>
        <v/>
      </c>
      <c r="H85" s="24" t="str">
        <f t="shared" si="15"/>
        <v/>
      </c>
      <c r="I85" s="24" t="str">
        <f t="shared" si="16"/>
        <v/>
      </c>
      <c r="J85" s="24" t="str">
        <f t="shared" si="17"/>
        <v/>
      </c>
      <c r="K85" s="21"/>
      <c r="L85" s="13"/>
      <c r="M85" s="13"/>
      <c r="N85" s="13"/>
      <c r="O85" s="13"/>
      <c r="P85" s="13"/>
      <c r="Q85" s="13"/>
      <c r="R85" s="13"/>
      <c r="T85" s="9"/>
      <c r="U85" s="10"/>
      <c r="V85" s="10"/>
      <c r="W85" s="10"/>
      <c r="X85" s="10"/>
      <c r="Y85" s="10"/>
      <c r="Z85" s="10"/>
      <c r="AA85" s="10"/>
      <c r="AB85" s="10"/>
      <c r="AC85" s="9"/>
    </row>
    <row r="86" spans="1:29" x14ac:dyDescent="0.2">
      <c r="A86" s="29">
        <v>23</v>
      </c>
      <c r="B86" s="24" t="str">
        <f t="shared" si="9"/>
        <v/>
      </c>
      <c r="C86" s="24" t="str">
        <f t="shared" si="10"/>
        <v/>
      </c>
      <c r="D86" s="24" t="str">
        <f t="shared" si="11"/>
        <v/>
      </c>
      <c r="E86" s="24" t="str">
        <f t="shared" si="12"/>
        <v/>
      </c>
      <c r="F86" s="24" t="str">
        <f t="shared" si="13"/>
        <v/>
      </c>
      <c r="G86" s="24" t="str">
        <f t="shared" si="14"/>
        <v/>
      </c>
      <c r="H86" s="24" t="str">
        <f t="shared" si="15"/>
        <v/>
      </c>
      <c r="I86" s="24" t="str">
        <f t="shared" si="16"/>
        <v/>
      </c>
      <c r="J86" s="24" t="str">
        <f t="shared" si="17"/>
        <v/>
      </c>
      <c r="K86" s="21"/>
      <c r="L86" s="13"/>
      <c r="M86" s="13"/>
      <c r="N86" s="13"/>
      <c r="O86" s="13"/>
      <c r="P86" s="13"/>
      <c r="Q86" s="13"/>
      <c r="R86" s="13"/>
      <c r="T86" s="9"/>
      <c r="U86" s="10"/>
      <c r="V86" s="10"/>
      <c r="W86" s="10"/>
      <c r="X86" s="10"/>
      <c r="Y86" s="10"/>
      <c r="Z86" s="10"/>
      <c r="AA86" s="10"/>
      <c r="AB86" s="10"/>
      <c r="AC86" s="9"/>
    </row>
    <row r="87" spans="1:29" x14ac:dyDescent="0.2">
      <c r="A87" s="29">
        <v>24</v>
      </c>
      <c r="B87" s="24" t="str">
        <f t="shared" si="9"/>
        <v/>
      </c>
      <c r="C87" s="24" t="str">
        <f t="shared" si="10"/>
        <v/>
      </c>
      <c r="D87" s="24" t="str">
        <f t="shared" si="11"/>
        <v/>
      </c>
      <c r="E87" s="24" t="str">
        <f t="shared" si="12"/>
        <v/>
      </c>
      <c r="F87" s="24" t="str">
        <f t="shared" si="13"/>
        <v/>
      </c>
      <c r="G87" s="24" t="str">
        <f t="shared" si="14"/>
        <v/>
      </c>
      <c r="H87" s="24" t="str">
        <f t="shared" si="15"/>
        <v/>
      </c>
      <c r="I87" s="24" t="str">
        <f t="shared" si="16"/>
        <v/>
      </c>
      <c r="J87" s="24" t="str">
        <f t="shared" si="17"/>
        <v/>
      </c>
      <c r="K87" s="21"/>
      <c r="L87" s="13"/>
      <c r="M87" s="13"/>
      <c r="N87" s="13"/>
      <c r="O87" s="13"/>
      <c r="P87" s="13"/>
      <c r="Q87" s="13"/>
      <c r="R87" s="13"/>
      <c r="T87" s="9"/>
      <c r="U87" s="10"/>
      <c r="V87" s="10"/>
      <c r="W87" s="10"/>
      <c r="X87" s="10"/>
      <c r="Y87" s="10"/>
      <c r="Z87" s="10"/>
      <c r="AA87" s="10"/>
      <c r="AB87" s="10"/>
      <c r="AC87" s="9"/>
    </row>
    <row r="88" spans="1:29" x14ac:dyDescent="0.2">
      <c r="A88" s="29">
        <v>25</v>
      </c>
      <c r="B88" s="24" t="str">
        <f t="shared" si="9"/>
        <v/>
      </c>
      <c r="C88" s="24" t="str">
        <f t="shared" si="10"/>
        <v/>
      </c>
      <c r="D88" s="24" t="str">
        <f t="shared" si="11"/>
        <v/>
      </c>
      <c r="E88" s="24" t="str">
        <f t="shared" si="12"/>
        <v/>
      </c>
      <c r="F88" s="24" t="str">
        <f t="shared" si="13"/>
        <v/>
      </c>
      <c r="G88" s="24" t="str">
        <f t="shared" si="14"/>
        <v/>
      </c>
      <c r="H88" s="24" t="str">
        <f t="shared" si="15"/>
        <v/>
      </c>
      <c r="I88" s="24" t="str">
        <f t="shared" si="16"/>
        <v/>
      </c>
      <c r="J88" s="24" t="str">
        <f t="shared" si="17"/>
        <v/>
      </c>
      <c r="K88" s="21"/>
      <c r="L88" s="13"/>
      <c r="M88" s="13"/>
      <c r="N88" s="13"/>
      <c r="O88" s="13"/>
      <c r="P88" s="13"/>
      <c r="Q88" s="13"/>
      <c r="R88" s="13"/>
      <c r="T88" s="9"/>
      <c r="U88" s="10"/>
      <c r="V88" s="10"/>
      <c r="W88" s="10"/>
      <c r="X88" s="10"/>
      <c r="Y88" s="10"/>
      <c r="Z88" s="10"/>
      <c r="AA88" s="10"/>
      <c r="AB88" s="10"/>
      <c r="AC88" s="9"/>
    </row>
    <row r="89" spans="1:29" x14ac:dyDescent="0.2">
      <c r="A89" s="29">
        <v>26</v>
      </c>
      <c r="B89" s="24" t="str">
        <f t="shared" si="9"/>
        <v/>
      </c>
      <c r="C89" s="24" t="str">
        <f t="shared" si="10"/>
        <v/>
      </c>
      <c r="D89" s="24" t="str">
        <f t="shared" si="11"/>
        <v/>
      </c>
      <c r="E89" s="24" t="str">
        <f t="shared" si="12"/>
        <v/>
      </c>
      <c r="F89" s="24" t="str">
        <f t="shared" si="13"/>
        <v/>
      </c>
      <c r="G89" s="24" t="str">
        <f t="shared" si="14"/>
        <v/>
      </c>
      <c r="H89" s="24" t="str">
        <f t="shared" si="15"/>
        <v/>
      </c>
      <c r="I89" s="24" t="str">
        <f t="shared" si="16"/>
        <v/>
      </c>
      <c r="J89" s="24" t="str">
        <f t="shared" si="17"/>
        <v/>
      </c>
      <c r="K89" s="21"/>
      <c r="L89" s="13"/>
      <c r="M89" s="13"/>
      <c r="N89" s="13"/>
      <c r="O89" s="13"/>
      <c r="P89" s="13"/>
      <c r="Q89" s="13"/>
      <c r="R89" s="13"/>
      <c r="T89" s="9"/>
      <c r="U89" s="10"/>
      <c r="V89" s="10"/>
      <c r="W89" s="10"/>
      <c r="X89" s="10"/>
      <c r="Y89" s="10"/>
      <c r="Z89" s="10"/>
      <c r="AA89" s="10"/>
      <c r="AB89" s="10"/>
      <c r="AC89" s="9"/>
    </row>
    <row r="90" spans="1:29" x14ac:dyDescent="0.2">
      <c r="A90" s="29">
        <v>27</v>
      </c>
      <c r="B90" s="24" t="str">
        <f t="shared" si="9"/>
        <v/>
      </c>
      <c r="C90" s="24" t="str">
        <f t="shared" si="10"/>
        <v/>
      </c>
      <c r="D90" s="24" t="str">
        <f t="shared" si="11"/>
        <v/>
      </c>
      <c r="E90" s="24" t="str">
        <f t="shared" si="12"/>
        <v/>
      </c>
      <c r="F90" s="24" t="str">
        <f t="shared" si="13"/>
        <v/>
      </c>
      <c r="G90" s="24" t="str">
        <f t="shared" si="14"/>
        <v/>
      </c>
      <c r="H90" s="24" t="str">
        <f t="shared" si="15"/>
        <v/>
      </c>
      <c r="I90" s="24" t="str">
        <f t="shared" si="16"/>
        <v/>
      </c>
      <c r="J90" s="24" t="str">
        <f t="shared" si="17"/>
        <v/>
      </c>
      <c r="K90" s="21"/>
      <c r="L90" s="13"/>
      <c r="M90" s="13"/>
      <c r="N90" s="13"/>
      <c r="O90" s="13"/>
      <c r="P90" s="13"/>
      <c r="Q90" s="13"/>
      <c r="R90" s="13"/>
      <c r="T90" s="9"/>
      <c r="U90" s="10"/>
      <c r="V90" s="10"/>
      <c r="W90" s="10"/>
      <c r="X90" s="10"/>
      <c r="Y90" s="10"/>
      <c r="Z90" s="10"/>
      <c r="AA90" s="10"/>
      <c r="AB90" s="10"/>
      <c r="AC90" s="9"/>
    </row>
    <row r="91" spans="1:29" x14ac:dyDescent="0.2">
      <c r="A91" s="29">
        <v>28</v>
      </c>
      <c r="B91" s="24" t="str">
        <f t="shared" si="9"/>
        <v/>
      </c>
      <c r="C91" s="24" t="str">
        <f t="shared" si="10"/>
        <v/>
      </c>
      <c r="D91" s="24" t="str">
        <f t="shared" si="11"/>
        <v/>
      </c>
      <c r="E91" s="24" t="str">
        <f t="shared" si="12"/>
        <v/>
      </c>
      <c r="F91" s="24" t="str">
        <f t="shared" si="13"/>
        <v/>
      </c>
      <c r="G91" s="24" t="str">
        <f t="shared" si="14"/>
        <v/>
      </c>
      <c r="H91" s="24" t="str">
        <f t="shared" si="15"/>
        <v/>
      </c>
      <c r="I91" s="24" t="str">
        <f t="shared" si="16"/>
        <v/>
      </c>
      <c r="J91" s="24" t="str">
        <f t="shared" si="17"/>
        <v/>
      </c>
      <c r="K91" s="21"/>
      <c r="L91" s="13"/>
      <c r="M91" s="13"/>
      <c r="N91" s="13"/>
      <c r="O91" s="13"/>
      <c r="P91" s="13"/>
      <c r="Q91" s="13"/>
      <c r="R91" s="13"/>
      <c r="T91" s="9"/>
      <c r="U91" s="10"/>
      <c r="V91" s="10"/>
      <c r="W91" s="10"/>
      <c r="X91" s="10"/>
      <c r="Y91" s="10"/>
      <c r="Z91" s="10"/>
      <c r="AA91" s="10"/>
      <c r="AB91" s="10"/>
      <c r="AC91" s="9"/>
    </row>
    <row r="92" spans="1:29" x14ac:dyDescent="0.2">
      <c r="A92" s="29">
        <v>29</v>
      </c>
      <c r="B92" s="24" t="str">
        <f t="shared" si="9"/>
        <v/>
      </c>
      <c r="C92" s="24" t="str">
        <f t="shared" si="10"/>
        <v/>
      </c>
      <c r="D92" s="24" t="str">
        <f t="shared" si="11"/>
        <v/>
      </c>
      <c r="E92" s="24" t="str">
        <f t="shared" si="12"/>
        <v/>
      </c>
      <c r="F92" s="24" t="str">
        <f t="shared" si="13"/>
        <v/>
      </c>
      <c r="G92" s="24" t="str">
        <f t="shared" si="14"/>
        <v/>
      </c>
      <c r="H92" s="24" t="str">
        <f t="shared" si="15"/>
        <v/>
      </c>
      <c r="I92" s="24" t="str">
        <f t="shared" si="16"/>
        <v/>
      </c>
      <c r="J92" s="24" t="str">
        <f t="shared" si="17"/>
        <v/>
      </c>
      <c r="K92" s="21"/>
      <c r="L92" s="13"/>
      <c r="M92" s="13"/>
      <c r="N92" s="13"/>
      <c r="O92" s="13"/>
      <c r="P92" s="13"/>
      <c r="Q92" s="13"/>
      <c r="R92" s="13"/>
      <c r="T92" s="9"/>
      <c r="U92" s="10"/>
      <c r="V92" s="10"/>
      <c r="W92" s="10"/>
      <c r="X92" s="10"/>
      <c r="Y92" s="10"/>
      <c r="Z92" s="10"/>
      <c r="AA92" s="10"/>
      <c r="AB92" s="10"/>
      <c r="AC92" s="9"/>
    </row>
    <row r="93" spans="1:29" x14ac:dyDescent="0.2">
      <c r="A93" s="29">
        <v>30</v>
      </c>
      <c r="B93" s="24" t="str">
        <f t="shared" si="9"/>
        <v/>
      </c>
      <c r="C93" s="24" t="str">
        <f t="shared" si="10"/>
        <v/>
      </c>
      <c r="D93" s="24" t="str">
        <f t="shared" si="11"/>
        <v/>
      </c>
      <c r="E93" s="24" t="str">
        <f t="shared" si="12"/>
        <v/>
      </c>
      <c r="F93" s="24" t="str">
        <f t="shared" si="13"/>
        <v/>
      </c>
      <c r="G93" s="24" t="str">
        <f t="shared" si="14"/>
        <v/>
      </c>
      <c r="H93" s="24" t="str">
        <f t="shared" si="15"/>
        <v/>
      </c>
      <c r="I93" s="24" t="str">
        <f t="shared" si="16"/>
        <v/>
      </c>
      <c r="J93" s="24" t="str">
        <f t="shared" si="17"/>
        <v/>
      </c>
      <c r="K93" s="21"/>
      <c r="L93" s="13"/>
      <c r="M93" s="13"/>
      <c r="N93" s="13"/>
      <c r="O93" s="13"/>
      <c r="P93" s="13"/>
      <c r="Q93" s="13"/>
      <c r="R93" s="13"/>
      <c r="T93" s="9"/>
      <c r="U93" s="10"/>
      <c r="V93" s="10"/>
      <c r="W93" s="10"/>
      <c r="X93" s="10"/>
      <c r="Y93" s="10"/>
      <c r="Z93" s="10"/>
      <c r="AA93" s="10"/>
      <c r="AB93" s="10"/>
      <c r="AC93" s="9"/>
    </row>
    <row r="94" spans="1:29" x14ac:dyDescent="0.2">
      <c r="A94" s="29">
        <v>31</v>
      </c>
      <c r="B94" s="24" t="str">
        <f t="shared" si="9"/>
        <v/>
      </c>
      <c r="C94" s="24" t="str">
        <f t="shared" si="10"/>
        <v/>
      </c>
      <c r="D94" s="24" t="str">
        <f t="shared" si="11"/>
        <v/>
      </c>
      <c r="E94" s="24" t="str">
        <f t="shared" si="12"/>
        <v/>
      </c>
      <c r="F94" s="24" t="str">
        <f t="shared" si="13"/>
        <v/>
      </c>
      <c r="G94" s="24" t="str">
        <f t="shared" si="14"/>
        <v/>
      </c>
      <c r="H94" s="24" t="str">
        <f t="shared" si="15"/>
        <v/>
      </c>
      <c r="I94" s="24" t="str">
        <f t="shared" si="16"/>
        <v/>
      </c>
      <c r="J94" s="24" t="str">
        <f t="shared" si="17"/>
        <v/>
      </c>
      <c r="K94" s="21"/>
      <c r="L94" s="13"/>
      <c r="M94" s="13"/>
      <c r="N94" s="13"/>
      <c r="O94" s="13"/>
      <c r="P94" s="13"/>
      <c r="Q94" s="13"/>
      <c r="R94" s="13"/>
      <c r="T94" s="9"/>
      <c r="U94" s="10"/>
      <c r="V94" s="10"/>
      <c r="W94" s="10"/>
      <c r="X94" s="10"/>
      <c r="Y94" s="10"/>
      <c r="Z94" s="10"/>
      <c r="AA94" s="10"/>
      <c r="AB94" s="10"/>
      <c r="AC94" s="9"/>
    </row>
    <row r="95" spans="1:29" x14ac:dyDescent="0.2">
      <c r="A95" s="29">
        <v>32</v>
      </c>
      <c r="B95" s="24" t="str">
        <f t="shared" si="9"/>
        <v/>
      </c>
      <c r="C95" s="24" t="str">
        <f t="shared" si="10"/>
        <v/>
      </c>
      <c r="D95" s="24" t="str">
        <f t="shared" si="11"/>
        <v/>
      </c>
      <c r="E95" s="24" t="str">
        <f t="shared" si="12"/>
        <v/>
      </c>
      <c r="F95" s="24" t="str">
        <f t="shared" si="13"/>
        <v/>
      </c>
      <c r="G95" s="24" t="str">
        <f t="shared" si="14"/>
        <v/>
      </c>
      <c r="H95" s="24" t="str">
        <f t="shared" si="15"/>
        <v/>
      </c>
      <c r="I95" s="24" t="str">
        <f t="shared" si="16"/>
        <v/>
      </c>
      <c r="J95" s="24" t="str">
        <f t="shared" si="17"/>
        <v/>
      </c>
      <c r="K95" s="21"/>
      <c r="L95" s="13"/>
      <c r="M95" s="13"/>
      <c r="N95" s="13"/>
      <c r="O95" s="13"/>
      <c r="P95" s="13"/>
      <c r="Q95" s="13"/>
      <c r="R95" s="13"/>
      <c r="T95" s="9"/>
      <c r="U95" s="10"/>
      <c r="V95" s="10"/>
      <c r="W95" s="10"/>
      <c r="X95" s="10"/>
      <c r="Y95" s="10"/>
      <c r="Z95" s="10"/>
      <c r="AA95" s="10"/>
      <c r="AB95" s="10"/>
      <c r="AC95" s="9"/>
    </row>
    <row r="96" spans="1:29" x14ac:dyDescent="0.2">
      <c r="A96" s="29">
        <v>33</v>
      </c>
      <c r="B96" s="24" t="str">
        <f t="shared" si="9"/>
        <v/>
      </c>
      <c r="C96" s="24" t="str">
        <f t="shared" si="10"/>
        <v/>
      </c>
      <c r="D96" s="24" t="str">
        <f t="shared" si="11"/>
        <v/>
      </c>
      <c r="E96" s="24" t="str">
        <f t="shared" si="12"/>
        <v/>
      </c>
      <c r="F96" s="24" t="str">
        <f t="shared" si="13"/>
        <v/>
      </c>
      <c r="G96" s="24" t="str">
        <f t="shared" si="14"/>
        <v/>
      </c>
      <c r="H96" s="24" t="str">
        <f t="shared" si="15"/>
        <v/>
      </c>
      <c r="I96" s="24" t="str">
        <f t="shared" si="16"/>
        <v/>
      </c>
      <c r="J96" s="24" t="str">
        <f t="shared" si="17"/>
        <v/>
      </c>
      <c r="K96" s="21"/>
      <c r="L96" s="13"/>
      <c r="M96" s="13"/>
      <c r="N96" s="13"/>
      <c r="O96" s="13"/>
      <c r="P96" s="13"/>
      <c r="Q96" s="13"/>
      <c r="R96" s="13"/>
      <c r="T96" s="9"/>
      <c r="U96" s="10"/>
      <c r="V96" s="10"/>
      <c r="W96" s="10"/>
      <c r="X96" s="10"/>
      <c r="Y96" s="10"/>
      <c r="Z96" s="10"/>
      <c r="AA96" s="10"/>
      <c r="AB96" s="10"/>
      <c r="AC96" s="9"/>
    </row>
    <row r="97" spans="1:29" x14ac:dyDescent="0.2">
      <c r="A97" s="29">
        <v>34</v>
      </c>
      <c r="B97" s="24" t="str">
        <f t="shared" si="9"/>
        <v/>
      </c>
      <c r="C97" s="24" t="str">
        <f t="shared" si="10"/>
        <v/>
      </c>
      <c r="D97" s="24" t="str">
        <f t="shared" si="11"/>
        <v/>
      </c>
      <c r="E97" s="24" t="str">
        <f t="shared" si="12"/>
        <v/>
      </c>
      <c r="F97" s="24" t="str">
        <f t="shared" si="13"/>
        <v/>
      </c>
      <c r="G97" s="24" t="str">
        <f t="shared" si="14"/>
        <v/>
      </c>
      <c r="H97" s="24" t="str">
        <f t="shared" si="15"/>
        <v/>
      </c>
      <c r="I97" s="24" t="str">
        <f t="shared" si="16"/>
        <v/>
      </c>
      <c r="J97" s="24" t="str">
        <f t="shared" si="17"/>
        <v/>
      </c>
      <c r="K97" s="21"/>
      <c r="L97" s="13"/>
      <c r="M97" s="13"/>
      <c r="N97" s="13"/>
      <c r="O97" s="13"/>
      <c r="P97" s="13"/>
      <c r="Q97" s="13"/>
      <c r="R97" s="13"/>
      <c r="T97" s="9"/>
      <c r="U97" s="10"/>
      <c r="V97" s="10"/>
      <c r="W97" s="10"/>
      <c r="X97" s="10"/>
      <c r="Y97" s="10"/>
      <c r="Z97" s="10"/>
      <c r="AA97" s="10"/>
      <c r="AB97" s="10"/>
      <c r="AC97" s="9"/>
    </row>
    <row r="98" spans="1:29" ht="13.5" customHeight="1" x14ac:dyDescent="0.2">
      <c r="A98" s="29">
        <v>35</v>
      </c>
      <c r="B98" s="24" t="str">
        <f t="shared" si="9"/>
        <v/>
      </c>
      <c r="C98" s="24" t="str">
        <f t="shared" si="10"/>
        <v/>
      </c>
      <c r="D98" s="24" t="str">
        <f t="shared" si="11"/>
        <v/>
      </c>
      <c r="E98" s="24" t="str">
        <f t="shared" si="12"/>
        <v/>
      </c>
      <c r="F98" s="24" t="str">
        <f t="shared" si="13"/>
        <v/>
      </c>
      <c r="G98" s="24" t="str">
        <f t="shared" si="14"/>
        <v/>
      </c>
      <c r="H98" s="24" t="str">
        <f t="shared" si="15"/>
        <v/>
      </c>
      <c r="I98" s="24" t="str">
        <f t="shared" si="16"/>
        <v/>
      </c>
      <c r="J98" s="24" t="str">
        <f t="shared" si="17"/>
        <v/>
      </c>
      <c r="K98" s="56"/>
      <c r="L98" s="57"/>
      <c r="M98" s="57"/>
      <c r="N98" s="57"/>
      <c r="O98" s="57"/>
      <c r="P98" s="57"/>
      <c r="Q98" s="57"/>
      <c r="R98" s="57"/>
      <c r="T98" s="9"/>
      <c r="U98" s="10"/>
      <c r="V98" s="10"/>
      <c r="W98" s="10"/>
      <c r="X98" s="10"/>
      <c r="Y98" s="10"/>
      <c r="Z98" s="10"/>
      <c r="AA98" s="10"/>
      <c r="AB98" s="10"/>
      <c r="AC98" s="9"/>
    </row>
    <row r="99" spans="1:29" x14ac:dyDescent="0.2">
      <c r="A99" s="29">
        <v>36</v>
      </c>
      <c r="B99" s="24" t="str">
        <f t="shared" si="9"/>
        <v/>
      </c>
      <c r="C99" s="24" t="str">
        <f t="shared" si="10"/>
        <v/>
      </c>
      <c r="D99" s="24" t="str">
        <f t="shared" si="11"/>
        <v/>
      </c>
      <c r="E99" s="24" t="str">
        <f t="shared" si="12"/>
        <v/>
      </c>
      <c r="F99" s="24" t="str">
        <f t="shared" si="13"/>
        <v/>
      </c>
      <c r="G99" s="24" t="str">
        <f t="shared" si="14"/>
        <v/>
      </c>
      <c r="H99" s="24" t="str">
        <f t="shared" si="15"/>
        <v/>
      </c>
      <c r="I99" s="24" t="str">
        <f t="shared" si="16"/>
        <v/>
      </c>
      <c r="J99" s="24" t="str">
        <f t="shared" si="17"/>
        <v/>
      </c>
      <c r="K99" s="58"/>
      <c r="L99" s="57"/>
      <c r="M99" s="57"/>
      <c r="N99" s="57"/>
      <c r="O99" s="57"/>
      <c r="P99" s="57"/>
      <c r="Q99" s="57"/>
      <c r="R99" s="57"/>
      <c r="T99" s="9"/>
      <c r="U99" s="10"/>
      <c r="V99" s="10"/>
      <c r="W99" s="10"/>
      <c r="X99" s="10"/>
      <c r="Y99" s="10"/>
      <c r="Z99" s="10"/>
      <c r="AA99" s="10"/>
      <c r="AB99" s="10"/>
      <c r="AC99" s="9"/>
    </row>
    <row r="100" spans="1:29" x14ac:dyDescent="0.2">
      <c r="A100" s="29">
        <v>37</v>
      </c>
      <c r="B100" s="24" t="str">
        <f t="shared" si="9"/>
        <v/>
      </c>
      <c r="C100" s="24" t="str">
        <f t="shared" si="10"/>
        <v/>
      </c>
      <c r="D100" s="24" t="str">
        <f t="shared" si="11"/>
        <v/>
      </c>
      <c r="E100" s="24" t="str">
        <f t="shared" si="12"/>
        <v/>
      </c>
      <c r="F100" s="24" t="str">
        <f t="shared" si="13"/>
        <v/>
      </c>
      <c r="G100" s="24" t="str">
        <f t="shared" si="14"/>
        <v/>
      </c>
      <c r="H100" s="24" t="str">
        <f t="shared" si="15"/>
        <v/>
      </c>
      <c r="I100" s="24" t="str">
        <f t="shared" si="16"/>
        <v/>
      </c>
      <c r="J100" s="24" t="str">
        <f t="shared" si="17"/>
        <v/>
      </c>
      <c r="K100" s="58"/>
      <c r="L100" s="57"/>
      <c r="M100" s="57"/>
      <c r="N100" s="57"/>
      <c r="O100" s="57"/>
      <c r="P100" s="57"/>
      <c r="Q100" s="57"/>
      <c r="R100" s="57"/>
      <c r="T100" s="9"/>
      <c r="U100" s="10"/>
      <c r="V100" s="10"/>
      <c r="W100" s="10"/>
      <c r="X100" s="10"/>
      <c r="Y100" s="10"/>
      <c r="Z100" s="10"/>
      <c r="AA100" s="10"/>
      <c r="AB100" s="10"/>
      <c r="AC100" s="9"/>
    </row>
    <row r="101" spans="1:29" x14ac:dyDescent="0.2">
      <c r="A101" s="29">
        <v>38</v>
      </c>
      <c r="B101" s="24" t="str">
        <f t="shared" si="9"/>
        <v/>
      </c>
      <c r="C101" s="24" t="str">
        <f t="shared" si="10"/>
        <v/>
      </c>
      <c r="D101" s="24" t="str">
        <f t="shared" si="11"/>
        <v/>
      </c>
      <c r="E101" s="24" t="str">
        <f t="shared" si="12"/>
        <v/>
      </c>
      <c r="F101" s="24" t="str">
        <f t="shared" si="13"/>
        <v/>
      </c>
      <c r="G101" s="24" t="str">
        <f t="shared" si="14"/>
        <v/>
      </c>
      <c r="H101" s="24" t="str">
        <f t="shared" si="15"/>
        <v/>
      </c>
      <c r="I101" s="24" t="str">
        <f t="shared" si="16"/>
        <v/>
      </c>
      <c r="J101" s="24" t="str">
        <f t="shared" si="17"/>
        <v/>
      </c>
      <c r="K101" s="58"/>
      <c r="L101" s="57"/>
      <c r="M101" s="57"/>
      <c r="N101" s="57"/>
      <c r="O101" s="57"/>
      <c r="P101" s="57"/>
      <c r="Q101" s="57"/>
      <c r="R101" s="57"/>
      <c r="T101" s="9"/>
      <c r="U101" s="10"/>
      <c r="V101" s="10"/>
      <c r="W101" s="10"/>
      <c r="X101" s="10"/>
      <c r="Y101" s="10"/>
      <c r="Z101" s="10"/>
      <c r="AA101" s="10"/>
      <c r="AB101" s="10"/>
      <c r="AC101" s="9"/>
    </row>
    <row r="102" spans="1:29" x14ac:dyDescent="0.2">
      <c r="A102" s="29">
        <v>39</v>
      </c>
      <c r="B102" s="24" t="str">
        <f t="shared" si="9"/>
        <v/>
      </c>
      <c r="C102" s="24" t="str">
        <f t="shared" si="10"/>
        <v/>
      </c>
      <c r="D102" s="24" t="str">
        <f t="shared" si="11"/>
        <v/>
      </c>
      <c r="E102" s="24" t="str">
        <f t="shared" si="12"/>
        <v/>
      </c>
      <c r="F102" s="24" t="str">
        <f t="shared" si="13"/>
        <v/>
      </c>
      <c r="G102" s="24" t="str">
        <f t="shared" si="14"/>
        <v/>
      </c>
      <c r="H102" s="24" t="str">
        <f t="shared" si="15"/>
        <v/>
      </c>
      <c r="I102" s="24" t="str">
        <f t="shared" si="16"/>
        <v/>
      </c>
      <c r="J102" s="24" t="str">
        <f t="shared" si="17"/>
        <v/>
      </c>
      <c r="K102" s="140" t="s">
        <v>29</v>
      </c>
      <c r="L102" s="141"/>
      <c r="M102" s="141"/>
      <c r="N102" s="141"/>
      <c r="O102" s="141"/>
      <c r="P102" s="141"/>
      <c r="Q102" s="141"/>
      <c r="R102" s="141"/>
      <c r="T102" s="9"/>
      <c r="U102" s="10"/>
      <c r="V102" s="10"/>
      <c r="W102" s="10"/>
      <c r="X102" s="10"/>
      <c r="Y102" s="10"/>
      <c r="Z102" s="10"/>
      <c r="AA102" s="10"/>
      <c r="AB102" s="10"/>
      <c r="AC102" s="9"/>
    </row>
    <row r="103" spans="1:29" x14ac:dyDescent="0.2">
      <c r="A103" s="29">
        <v>40</v>
      </c>
      <c r="B103" s="24" t="str">
        <f t="shared" si="9"/>
        <v/>
      </c>
      <c r="C103" s="24" t="str">
        <f t="shared" si="10"/>
        <v/>
      </c>
      <c r="D103" s="24" t="str">
        <f t="shared" si="11"/>
        <v/>
      </c>
      <c r="E103" s="24" t="str">
        <f t="shared" si="12"/>
        <v/>
      </c>
      <c r="F103" s="24" t="str">
        <f t="shared" si="13"/>
        <v/>
      </c>
      <c r="G103" s="24" t="str">
        <f t="shared" si="14"/>
        <v/>
      </c>
      <c r="H103" s="24" t="str">
        <f t="shared" si="15"/>
        <v/>
      </c>
      <c r="I103" s="24" t="str">
        <f t="shared" si="16"/>
        <v/>
      </c>
      <c r="J103" s="24" t="str">
        <f t="shared" si="17"/>
        <v/>
      </c>
      <c r="K103" s="142"/>
      <c r="L103" s="141"/>
      <c r="M103" s="141"/>
      <c r="N103" s="141"/>
      <c r="O103" s="141"/>
      <c r="P103" s="141"/>
      <c r="Q103" s="141"/>
      <c r="R103" s="141"/>
      <c r="T103" s="9"/>
      <c r="U103" s="10"/>
      <c r="V103" s="10"/>
      <c r="W103" s="10"/>
      <c r="X103" s="10"/>
      <c r="Y103" s="10"/>
      <c r="Z103" s="10"/>
      <c r="AA103" s="10"/>
      <c r="AB103" s="10"/>
      <c r="AC103" s="9"/>
    </row>
    <row r="104" spans="1:29" x14ac:dyDescent="0.2">
      <c r="A104" s="29">
        <v>41</v>
      </c>
      <c r="B104" s="24" t="str">
        <f t="shared" ref="B104:B113" si="18">IF((B48&lt;&gt;0)*ISNUMBER(B48),100*(B48/B48),"")</f>
        <v/>
      </c>
      <c r="C104" s="24" t="str">
        <f t="shared" ref="C104:C113" si="19">IF((B48&lt;&gt;0)*ISNUMBER(C48),100*(C48/B48),"")</f>
        <v/>
      </c>
      <c r="D104" s="24" t="str">
        <f t="shared" ref="D104:D113" si="20">IF((B48&lt;&gt;0)*ISNUMBER(D48),100*(D48/B48),"")</f>
        <v/>
      </c>
      <c r="E104" s="24" t="str">
        <f t="shared" ref="E104:E113" si="21">IF((B48&lt;&gt;0)*ISNUMBER(E48),100*(E48/B48),"")</f>
        <v/>
      </c>
      <c r="F104" s="24" t="str">
        <f t="shared" ref="F104:F113" si="22">IF((B48&lt;&gt;0)*ISNUMBER(F48),100*(F48/B48),"")</f>
        <v/>
      </c>
      <c r="G104" s="24" t="str">
        <f t="shared" ref="G104:G113" si="23">IF((B48&lt;&gt;0)*ISNUMBER(G48),100*(G48/B48),"")</f>
        <v/>
      </c>
      <c r="H104" s="24" t="str">
        <f t="shared" ref="H104:H113" si="24">IF((B48&lt;&gt;0)*ISNUMBER(H48),100*(H48/B48),"")</f>
        <v/>
      </c>
      <c r="I104" s="24" t="str">
        <f t="shared" ref="I104:I113" si="25">IF((B48&lt;&gt;0)*ISNUMBER(I48),100*(I48/B48),"")</f>
        <v/>
      </c>
      <c r="J104" s="24" t="str">
        <f t="shared" ref="J104:J113" si="26">IF((B48&lt;&gt;0)*ISNUMBER(J48),100*(J48/B48),"")</f>
        <v/>
      </c>
      <c r="K104" s="142"/>
      <c r="L104" s="141"/>
      <c r="M104" s="141"/>
      <c r="N104" s="141"/>
      <c r="O104" s="141"/>
      <c r="P104" s="141"/>
      <c r="Q104" s="141"/>
      <c r="R104" s="141"/>
      <c r="T104" s="9"/>
      <c r="U104" s="10"/>
      <c r="V104" s="10"/>
      <c r="W104" s="10"/>
      <c r="X104" s="10"/>
      <c r="Y104" s="10"/>
      <c r="Z104" s="10"/>
      <c r="AA104" s="10"/>
      <c r="AB104" s="10"/>
      <c r="AC104" s="9"/>
    </row>
    <row r="105" spans="1:29" x14ac:dyDescent="0.2">
      <c r="A105" s="29">
        <v>42</v>
      </c>
      <c r="B105" s="24" t="str">
        <f t="shared" si="18"/>
        <v/>
      </c>
      <c r="C105" s="24" t="str">
        <f t="shared" si="19"/>
        <v/>
      </c>
      <c r="D105" s="24" t="str">
        <f t="shared" si="20"/>
        <v/>
      </c>
      <c r="E105" s="24" t="str">
        <f t="shared" si="21"/>
        <v/>
      </c>
      <c r="F105" s="24" t="str">
        <f t="shared" si="22"/>
        <v/>
      </c>
      <c r="G105" s="24" t="str">
        <f t="shared" si="23"/>
        <v/>
      </c>
      <c r="H105" s="24" t="str">
        <f t="shared" si="24"/>
        <v/>
      </c>
      <c r="I105" s="24" t="str">
        <f t="shared" si="25"/>
        <v/>
      </c>
      <c r="J105" s="24" t="str">
        <f t="shared" si="26"/>
        <v/>
      </c>
      <c r="K105" s="142"/>
      <c r="L105" s="141"/>
      <c r="M105" s="141"/>
      <c r="N105" s="141"/>
      <c r="O105" s="141"/>
      <c r="P105" s="141"/>
      <c r="Q105" s="141"/>
      <c r="R105" s="141"/>
      <c r="T105" s="9"/>
      <c r="U105" s="10"/>
      <c r="V105" s="10"/>
      <c r="W105" s="10"/>
      <c r="X105" s="10"/>
      <c r="Y105" s="10"/>
      <c r="Z105" s="10"/>
      <c r="AA105" s="10"/>
      <c r="AB105" s="10"/>
      <c r="AC105" s="9"/>
    </row>
    <row r="106" spans="1:29" x14ac:dyDescent="0.2">
      <c r="A106" s="29">
        <v>43</v>
      </c>
      <c r="B106" s="24" t="str">
        <f t="shared" si="18"/>
        <v/>
      </c>
      <c r="C106" s="24" t="str">
        <f t="shared" si="19"/>
        <v/>
      </c>
      <c r="D106" s="24" t="str">
        <f t="shared" si="20"/>
        <v/>
      </c>
      <c r="E106" s="24" t="str">
        <f t="shared" si="21"/>
        <v/>
      </c>
      <c r="F106" s="24" t="str">
        <f t="shared" si="22"/>
        <v/>
      </c>
      <c r="G106" s="24" t="str">
        <f t="shared" si="23"/>
        <v/>
      </c>
      <c r="H106" s="24" t="str">
        <f t="shared" si="24"/>
        <v/>
      </c>
      <c r="I106" s="24" t="str">
        <f t="shared" si="25"/>
        <v/>
      </c>
      <c r="J106" s="24" t="str">
        <f t="shared" si="26"/>
        <v/>
      </c>
      <c r="K106" s="142"/>
      <c r="L106" s="141"/>
      <c r="M106" s="141"/>
      <c r="N106" s="141"/>
      <c r="O106" s="141"/>
      <c r="P106" s="141"/>
      <c r="Q106" s="141"/>
      <c r="R106" s="141"/>
      <c r="T106" s="9"/>
      <c r="U106" s="10"/>
      <c r="V106" s="10"/>
      <c r="W106" s="10"/>
      <c r="X106" s="10"/>
      <c r="Y106" s="10"/>
      <c r="Z106" s="10"/>
      <c r="AA106" s="10"/>
      <c r="AB106" s="10"/>
      <c r="AC106" s="9"/>
    </row>
    <row r="107" spans="1:29" x14ac:dyDescent="0.2">
      <c r="A107" s="29">
        <v>44</v>
      </c>
      <c r="B107" s="24" t="str">
        <f t="shared" si="18"/>
        <v/>
      </c>
      <c r="C107" s="24" t="str">
        <f t="shared" si="19"/>
        <v/>
      </c>
      <c r="D107" s="24" t="str">
        <f t="shared" si="20"/>
        <v/>
      </c>
      <c r="E107" s="24" t="str">
        <f t="shared" si="21"/>
        <v/>
      </c>
      <c r="F107" s="24" t="str">
        <f t="shared" si="22"/>
        <v/>
      </c>
      <c r="G107" s="24" t="str">
        <f t="shared" si="23"/>
        <v/>
      </c>
      <c r="H107" s="24" t="str">
        <f t="shared" si="24"/>
        <v/>
      </c>
      <c r="I107" s="24" t="str">
        <f t="shared" si="25"/>
        <v/>
      </c>
      <c r="J107" s="24" t="str">
        <f t="shared" si="26"/>
        <v/>
      </c>
      <c r="K107" s="58"/>
      <c r="L107" s="57"/>
      <c r="M107" s="57"/>
      <c r="N107" s="57"/>
      <c r="O107" s="57"/>
      <c r="P107" s="57"/>
      <c r="Q107" s="57"/>
      <c r="R107" s="57"/>
      <c r="T107" s="9"/>
      <c r="U107" s="10"/>
      <c r="V107" s="10"/>
      <c r="W107" s="10"/>
      <c r="X107" s="10"/>
      <c r="Y107" s="10"/>
      <c r="Z107" s="10"/>
      <c r="AA107" s="10"/>
      <c r="AB107" s="10"/>
      <c r="AC107" s="9"/>
    </row>
    <row r="108" spans="1:29" x14ac:dyDescent="0.2">
      <c r="A108" s="29">
        <v>45</v>
      </c>
      <c r="B108" s="24" t="str">
        <f t="shared" si="18"/>
        <v/>
      </c>
      <c r="C108" s="24" t="str">
        <f t="shared" si="19"/>
        <v/>
      </c>
      <c r="D108" s="24" t="str">
        <f t="shared" si="20"/>
        <v/>
      </c>
      <c r="E108" s="24" t="str">
        <f t="shared" si="21"/>
        <v/>
      </c>
      <c r="F108" s="24" t="str">
        <f t="shared" si="22"/>
        <v/>
      </c>
      <c r="G108" s="24" t="str">
        <f t="shared" si="23"/>
        <v/>
      </c>
      <c r="H108" s="24" t="str">
        <f t="shared" si="24"/>
        <v/>
      </c>
      <c r="I108" s="24" t="str">
        <f t="shared" si="25"/>
        <v/>
      </c>
      <c r="J108" s="24" t="str">
        <f t="shared" si="26"/>
        <v/>
      </c>
      <c r="K108" s="58"/>
      <c r="L108" s="57"/>
      <c r="M108" s="57"/>
      <c r="N108" s="57"/>
      <c r="O108" s="57"/>
      <c r="P108" s="57"/>
      <c r="Q108" s="57"/>
      <c r="R108" s="57"/>
      <c r="T108" s="9"/>
      <c r="U108" s="10"/>
      <c r="V108" s="10"/>
      <c r="W108" s="10"/>
      <c r="X108" s="10"/>
      <c r="Y108" s="10"/>
      <c r="Z108" s="10"/>
      <c r="AA108" s="10"/>
      <c r="AB108" s="10"/>
      <c r="AC108" s="9"/>
    </row>
    <row r="109" spans="1:29" x14ac:dyDescent="0.2">
      <c r="A109" s="29">
        <v>46</v>
      </c>
      <c r="B109" s="24" t="str">
        <f t="shared" si="18"/>
        <v/>
      </c>
      <c r="C109" s="24" t="str">
        <f t="shared" si="19"/>
        <v/>
      </c>
      <c r="D109" s="24" t="str">
        <f t="shared" si="20"/>
        <v/>
      </c>
      <c r="E109" s="24" t="str">
        <f t="shared" si="21"/>
        <v/>
      </c>
      <c r="F109" s="24" t="str">
        <f t="shared" si="22"/>
        <v/>
      </c>
      <c r="G109" s="24" t="str">
        <f t="shared" si="23"/>
        <v/>
      </c>
      <c r="H109" s="24" t="str">
        <f t="shared" si="24"/>
        <v/>
      </c>
      <c r="I109" s="24" t="str">
        <f t="shared" si="25"/>
        <v/>
      </c>
      <c r="J109" s="24" t="str">
        <f t="shared" si="26"/>
        <v/>
      </c>
      <c r="K109" s="58"/>
      <c r="L109" s="57"/>
      <c r="M109" s="57"/>
      <c r="N109" s="57"/>
      <c r="O109" s="57"/>
      <c r="P109" s="57"/>
      <c r="Q109" s="57"/>
      <c r="R109" s="57"/>
      <c r="T109" s="9"/>
      <c r="U109" s="10"/>
      <c r="V109" s="10"/>
      <c r="W109" s="10"/>
      <c r="X109" s="10"/>
      <c r="Y109" s="10"/>
      <c r="Z109" s="10"/>
      <c r="AA109" s="10"/>
      <c r="AB109" s="10"/>
      <c r="AC109" s="9"/>
    </row>
    <row r="110" spans="1:29" x14ac:dyDescent="0.2">
      <c r="A110" s="29">
        <v>47</v>
      </c>
      <c r="B110" s="24" t="str">
        <f t="shared" si="18"/>
        <v/>
      </c>
      <c r="C110" s="24" t="str">
        <f t="shared" si="19"/>
        <v/>
      </c>
      <c r="D110" s="24" t="str">
        <f t="shared" si="20"/>
        <v/>
      </c>
      <c r="E110" s="24" t="str">
        <f t="shared" si="21"/>
        <v/>
      </c>
      <c r="F110" s="24" t="str">
        <f t="shared" si="22"/>
        <v/>
      </c>
      <c r="G110" s="24" t="str">
        <f t="shared" si="23"/>
        <v/>
      </c>
      <c r="H110" s="24" t="str">
        <f t="shared" si="24"/>
        <v/>
      </c>
      <c r="I110" s="24" t="str">
        <f t="shared" si="25"/>
        <v/>
      </c>
      <c r="J110" s="24" t="str">
        <f t="shared" si="26"/>
        <v/>
      </c>
      <c r="K110" s="58"/>
      <c r="L110" s="57"/>
      <c r="M110" s="57"/>
      <c r="N110" s="57"/>
      <c r="O110" s="57"/>
      <c r="P110" s="57"/>
      <c r="Q110" s="57"/>
      <c r="R110" s="57"/>
      <c r="T110" s="9"/>
      <c r="U110" s="10"/>
      <c r="V110" s="10"/>
      <c r="W110" s="10"/>
      <c r="X110" s="10"/>
      <c r="Y110" s="10"/>
      <c r="Z110" s="10"/>
      <c r="AA110" s="10"/>
      <c r="AB110" s="10"/>
      <c r="AC110" s="9"/>
    </row>
    <row r="111" spans="1:29" x14ac:dyDescent="0.2">
      <c r="A111" s="29">
        <v>48</v>
      </c>
      <c r="B111" s="24" t="str">
        <f t="shared" si="18"/>
        <v/>
      </c>
      <c r="C111" s="24" t="str">
        <f t="shared" si="19"/>
        <v/>
      </c>
      <c r="D111" s="24" t="str">
        <f t="shared" si="20"/>
        <v/>
      </c>
      <c r="E111" s="24" t="str">
        <f t="shared" si="21"/>
        <v/>
      </c>
      <c r="F111" s="24" t="str">
        <f t="shared" si="22"/>
        <v/>
      </c>
      <c r="G111" s="24" t="str">
        <f t="shared" si="23"/>
        <v/>
      </c>
      <c r="H111" s="24" t="str">
        <f t="shared" si="24"/>
        <v/>
      </c>
      <c r="I111" s="24" t="str">
        <f t="shared" si="25"/>
        <v/>
      </c>
      <c r="J111" s="24" t="str">
        <f t="shared" si="26"/>
        <v/>
      </c>
      <c r="K111" s="21"/>
      <c r="L111" s="13"/>
      <c r="M111" s="13"/>
      <c r="N111" s="13"/>
      <c r="O111" s="13"/>
      <c r="P111" s="13"/>
      <c r="Q111" s="13"/>
      <c r="R111" s="13"/>
      <c r="T111" s="9"/>
      <c r="U111" s="10"/>
      <c r="V111" s="10"/>
      <c r="W111" s="10"/>
      <c r="X111" s="10"/>
      <c r="Y111" s="10"/>
      <c r="Z111" s="10"/>
      <c r="AA111" s="10"/>
      <c r="AB111" s="10"/>
      <c r="AC111" s="9"/>
    </row>
    <row r="112" spans="1:29" x14ac:dyDescent="0.2">
      <c r="A112" s="29">
        <v>49</v>
      </c>
      <c r="B112" s="24" t="str">
        <f t="shared" si="18"/>
        <v/>
      </c>
      <c r="C112" s="24" t="str">
        <f t="shared" si="19"/>
        <v/>
      </c>
      <c r="D112" s="24" t="str">
        <f t="shared" si="20"/>
        <v/>
      </c>
      <c r="E112" s="24" t="str">
        <f t="shared" si="21"/>
        <v/>
      </c>
      <c r="F112" s="24" t="str">
        <f t="shared" si="22"/>
        <v/>
      </c>
      <c r="G112" s="24" t="str">
        <f t="shared" si="23"/>
        <v/>
      </c>
      <c r="H112" s="24" t="str">
        <f t="shared" si="24"/>
        <v/>
      </c>
      <c r="I112" s="24" t="str">
        <f t="shared" si="25"/>
        <v/>
      </c>
      <c r="J112" s="24" t="str">
        <f t="shared" si="26"/>
        <v/>
      </c>
      <c r="K112" s="21"/>
      <c r="L112" s="13"/>
      <c r="M112" s="13"/>
      <c r="N112" s="13"/>
      <c r="O112" s="13"/>
      <c r="P112" s="13"/>
      <c r="Q112" s="13"/>
      <c r="R112" s="13"/>
      <c r="T112" s="9"/>
      <c r="U112" s="10"/>
      <c r="V112" s="10"/>
      <c r="W112" s="10"/>
      <c r="X112" s="10"/>
      <c r="Y112" s="10"/>
      <c r="Z112" s="10"/>
      <c r="AA112" s="10"/>
      <c r="AB112" s="10"/>
      <c r="AC112" s="9"/>
    </row>
    <row r="113" spans="1:29" ht="13.5" thickBot="1" x14ac:dyDescent="0.25">
      <c r="A113" s="30">
        <v>50</v>
      </c>
      <c r="B113" s="31" t="str">
        <f t="shared" si="18"/>
        <v/>
      </c>
      <c r="C113" s="32" t="str">
        <f t="shared" si="19"/>
        <v/>
      </c>
      <c r="D113" s="32" t="str">
        <f t="shared" si="20"/>
        <v/>
      </c>
      <c r="E113" s="32" t="str">
        <f t="shared" si="21"/>
        <v/>
      </c>
      <c r="F113" s="32" t="str">
        <f t="shared" si="22"/>
        <v/>
      </c>
      <c r="G113" s="32" t="str">
        <f t="shared" si="23"/>
        <v/>
      </c>
      <c r="H113" s="32" t="str">
        <f t="shared" si="24"/>
        <v/>
      </c>
      <c r="I113" s="32" t="str">
        <f t="shared" si="25"/>
        <v/>
      </c>
      <c r="J113" s="33" t="str">
        <f t="shared" si="26"/>
        <v/>
      </c>
      <c r="K113" s="21"/>
      <c r="L113" s="13"/>
      <c r="M113" s="13"/>
      <c r="N113" s="13"/>
      <c r="O113" s="13"/>
      <c r="P113" s="13"/>
      <c r="Q113" s="13"/>
      <c r="R113" s="13"/>
      <c r="T113" s="9"/>
      <c r="U113" s="10"/>
      <c r="V113" s="10"/>
      <c r="W113" s="10"/>
      <c r="X113" s="10"/>
      <c r="Y113" s="10"/>
      <c r="Z113" s="10"/>
      <c r="AA113" s="10"/>
      <c r="AB113" s="10"/>
      <c r="AC113" s="9"/>
    </row>
    <row r="114" spans="1:29" x14ac:dyDescent="0.2">
      <c r="A114" s="34" t="s">
        <v>7</v>
      </c>
      <c r="B114" s="25">
        <f t="shared" ref="B114:H114" si="27">IF(B115&gt;0,AVERAGE(B64:B113),"")</f>
        <v>100</v>
      </c>
      <c r="C114" s="25">
        <f t="shared" si="27"/>
        <v>100.34564773455172</v>
      </c>
      <c r="D114" s="25">
        <f t="shared" si="27"/>
        <v>100.67655040390612</v>
      </c>
      <c r="E114" s="25">
        <f t="shared" si="27"/>
        <v>100.95549124457024</v>
      </c>
      <c r="F114" s="25">
        <f t="shared" si="27"/>
        <v>101.36704212629151</v>
      </c>
      <c r="G114" s="25">
        <f t="shared" si="27"/>
        <v>101.39261229543746</v>
      </c>
      <c r="H114" s="25">
        <f t="shared" si="27"/>
        <v>101.67113661088756</v>
      </c>
      <c r="I114" s="25">
        <f>IF(I115&gt;0,AVERAGE(I64:I113),"")</f>
        <v>101.58486144659295</v>
      </c>
      <c r="J114" s="25" t="str">
        <f>IF(J115&gt;0,AVERAGE(J64:J113),"")</f>
        <v/>
      </c>
      <c r="K114" s="21"/>
      <c r="L114" s="13"/>
      <c r="M114" s="13"/>
      <c r="N114" s="13"/>
      <c r="O114" s="13"/>
      <c r="P114" s="13"/>
      <c r="Q114" s="13"/>
      <c r="R114" s="13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x14ac:dyDescent="0.2">
      <c r="A115" s="35" t="s">
        <v>8</v>
      </c>
      <c r="B115" s="25">
        <f>COUNT(B64:B113)</f>
        <v>20</v>
      </c>
      <c r="C115" s="25">
        <f t="shared" ref="C115:J115" si="28">COUNT(C64:C113)</f>
        <v>19</v>
      </c>
      <c r="D115" s="25">
        <f t="shared" si="28"/>
        <v>20</v>
      </c>
      <c r="E115" s="25">
        <f t="shared" si="28"/>
        <v>20</v>
      </c>
      <c r="F115" s="25">
        <f t="shared" si="28"/>
        <v>20</v>
      </c>
      <c r="G115" s="25">
        <f t="shared" si="28"/>
        <v>20</v>
      </c>
      <c r="H115" s="25">
        <f t="shared" si="28"/>
        <v>20</v>
      </c>
      <c r="I115" s="25">
        <f t="shared" si="28"/>
        <v>10</v>
      </c>
      <c r="J115" s="25">
        <f t="shared" si="28"/>
        <v>0</v>
      </c>
      <c r="K115" s="21"/>
      <c r="L115" s="13"/>
      <c r="M115" s="13"/>
      <c r="N115" s="13"/>
      <c r="O115" s="13"/>
      <c r="P115" s="13"/>
      <c r="Q115" s="13"/>
      <c r="R115" s="13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x14ac:dyDescent="0.2">
      <c r="A116" s="35" t="s">
        <v>9</v>
      </c>
      <c r="B116" s="25">
        <f>IF(B115&gt;0,STDEV(B64:B113),"")</f>
        <v>0</v>
      </c>
      <c r="C116" s="25">
        <f t="shared" ref="C116:H116" si="29">IF(C115&gt;0,STDEV(C64:C113),"")</f>
        <v>0.36306890634684719</v>
      </c>
      <c r="D116" s="25">
        <f t="shared" si="29"/>
        <v>0.54750512691340469</v>
      </c>
      <c r="E116" s="25">
        <f t="shared" si="29"/>
        <v>0.63564115541006405</v>
      </c>
      <c r="F116" s="25">
        <f t="shared" si="29"/>
        <v>0.6007409566375973</v>
      </c>
      <c r="G116" s="25">
        <f t="shared" si="29"/>
        <v>0.53177704353166533</v>
      </c>
      <c r="H116" s="25">
        <f t="shared" si="29"/>
        <v>0.70438010827950381</v>
      </c>
      <c r="I116" s="25">
        <f>IF(I115&gt;0,STDEV(I64:I113),"")</f>
        <v>1.0042870609515768</v>
      </c>
      <c r="J116" s="25" t="str">
        <f>IF(J115&gt;0,STDEV(J64:J113),"")</f>
        <v/>
      </c>
      <c r="K116" s="21"/>
      <c r="L116" s="13"/>
      <c r="M116" s="13"/>
      <c r="N116" s="13"/>
      <c r="O116" s="13"/>
      <c r="P116" s="13"/>
      <c r="Q116" s="13"/>
      <c r="R116" s="13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x14ac:dyDescent="0.2">
      <c r="A117" s="35" t="s">
        <v>10</v>
      </c>
      <c r="B117" s="25">
        <f>IF(B115&gt;0,B116/SQRT(B115),"")</f>
        <v>0</v>
      </c>
      <c r="C117" s="25">
        <f t="shared" ref="C117:H117" si="30">IF(C115&gt;0,C116/SQRT(C115),"")</f>
        <v>8.32937195951442E-2</v>
      </c>
      <c r="D117" s="25">
        <f t="shared" si="30"/>
        <v>0.12242586818080224</v>
      </c>
      <c r="E117" s="25">
        <f t="shared" si="30"/>
        <v>0.14213368327934114</v>
      </c>
      <c r="F117" s="25">
        <f t="shared" si="30"/>
        <v>0.13432976159099211</v>
      </c>
      <c r="G117" s="25">
        <f t="shared" si="30"/>
        <v>0.11890896182106685</v>
      </c>
      <c r="H117" s="25">
        <f t="shared" si="30"/>
        <v>0.15750418041116329</v>
      </c>
      <c r="I117" s="25">
        <f>IF(I115&gt;0,I116/SQRT(I115),"")</f>
        <v>0.31758345372433305</v>
      </c>
      <c r="J117" s="25" t="str">
        <f>IF(J115&gt;0,J116/SQRT(J115),"")</f>
        <v/>
      </c>
      <c r="K117" s="21"/>
      <c r="L117" s="13"/>
      <c r="M117" s="13"/>
      <c r="N117" s="13"/>
      <c r="O117" s="13"/>
      <c r="P117" s="13"/>
      <c r="Q117" s="13"/>
      <c r="R117" s="13"/>
    </row>
    <row r="118" spans="1:29" x14ac:dyDescent="0.2">
      <c r="A118" s="35" t="s">
        <v>15</v>
      </c>
      <c r="B118" s="25">
        <f t="shared" ref="B118:J118" si="31">IF(B115&gt;2,TINV(0.1,B115-1),"")</f>
        <v>1.7291328115213698</v>
      </c>
      <c r="C118" s="25">
        <f t="shared" si="31"/>
        <v>1.7340636066175394</v>
      </c>
      <c r="D118" s="25">
        <f t="shared" si="31"/>
        <v>1.7291328115213698</v>
      </c>
      <c r="E118" s="25">
        <f t="shared" si="31"/>
        <v>1.7291328115213698</v>
      </c>
      <c r="F118" s="25">
        <f t="shared" si="31"/>
        <v>1.7291328115213698</v>
      </c>
      <c r="G118" s="25">
        <f t="shared" si="31"/>
        <v>1.7291328115213698</v>
      </c>
      <c r="H118" s="25">
        <f t="shared" si="31"/>
        <v>1.7291328115213698</v>
      </c>
      <c r="I118" s="25">
        <f t="shared" si="31"/>
        <v>1.8331129326562374</v>
      </c>
      <c r="J118" s="25" t="str">
        <f t="shared" si="31"/>
        <v/>
      </c>
      <c r="K118" s="21"/>
      <c r="L118" s="13"/>
      <c r="M118" s="13"/>
      <c r="N118" s="13"/>
      <c r="O118" s="13"/>
      <c r="P118" s="13"/>
      <c r="Q118" s="13"/>
      <c r="R118" s="13"/>
    </row>
    <row r="119" spans="1:29" x14ac:dyDescent="0.2">
      <c r="A119" s="35" t="s">
        <v>14</v>
      </c>
      <c r="B119" s="25">
        <f>IF(B115&gt;2,B118*B117,"")</f>
        <v>0</v>
      </c>
      <c r="C119" s="25">
        <f t="shared" ref="C119:H119" si="32">IF(C115&gt;2,C118*C117,"")</f>
        <v>0.14443660780974577</v>
      </c>
      <c r="D119" s="25">
        <f t="shared" si="32"/>
        <v>0.21169058565041518</v>
      </c>
      <c r="E119" s="25">
        <f t="shared" si="32"/>
        <v>0.24576801538069507</v>
      </c>
      <c r="F119" s="25">
        <f t="shared" si="32"/>
        <v>0.23227399833082749</v>
      </c>
      <c r="G119" s="25">
        <f t="shared" si="32"/>
        <v>0.20560938746874854</v>
      </c>
      <c r="H119" s="25">
        <f t="shared" si="32"/>
        <v>0.27234564630072383</v>
      </c>
      <c r="I119" s="25">
        <f>IF(I115&gt;2,I118*I117,"")</f>
        <v>0.58216633621970859</v>
      </c>
      <c r="J119" s="25" t="str">
        <f>IF(J115&gt;2,J118*J117,"")</f>
        <v/>
      </c>
      <c r="K119" s="21"/>
      <c r="L119" s="13"/>
      <c r="M119" s="13"/>
      <c r="N119" s="13"/>
      <c r="O119" s="13"/>
      <c r="P119" s="13"/>
      <c r="Q119" s="13"/>
      <c r="R119" s="13"/>
    </row>
    <row r="120" spans="1:29" x14ac:dyDescent="0.2">
      <c r="A120" s="35" t="s">
        <v>16</v>
      </c>
      <c r="B120" s="25">
        <f>IF(B115&gt;0,MIN(B64:B113),"")</f>
        <v>100</v>
      </c>
      <c r="C120" s="25">
        <f t="shared" ref="C120:J120" si="33">IF(C115&gt;0,MIN(C64:C113),"")</f>
        <v>99.667774086378742</v>
      </c>
      <c r="D120" s="25">
        <f t="shared" si="33"/>
        <v>100</v>
      </c>
      <c r="E120" s="25">
        <f t="shared" si="33"/>
        <v>100</v>
      </c>
      <c r="F120" s="25">
        <f t="shared" si="33"/>
        <v>100.69204152249134</v>
      </c>
      <c r="G120" s="25">
        <f t="shared" si="33"/>
        <v>100.64794816414688</v>
      </c>
      <c r="H120" s="25">
        <f t="shared" si="33"/>
        <v>100.79635949943115</v>
      </c>
      <c r="I120" s="25">
        <f t="shared" si="33"/>
        <v>100.56369785794814</v>
      </c>
      <c r="J120" s="25" t="str">
        <f t="shared" si="33"/>
        <v/>
      </c>
      <c r="K120" s="21"/>
      <c r="L120" s="13"/>
      <c r="M120" s="13"/>
      <c r="N120" s="13"/>
      <c r="O120" s="13"/>
      <c r="P120" s="13"/>
      <c r="Q120" s="13"/>
      <c r="R120" s="13"/>
    </row>
    <row r="121" spans="1:29" ht="13.5" thickBot="1" x14ac:dyDescent="0.25">
      <c r="A121" s="35" t="s">
        <v>17</v>
      </c>
      <c r="B121" s="25">
        <f>IF(B115&gt;0,MAX(B64:B113),"")</f>
        <v>100</v>
      </c>
      <c r="C121" s="25">
        <f t="shared" ref="C121:J121" si="34">IF(C115&gt;0,MAX(C64:C113),"")</f>
        <v>101.1173184357542</v>
      </c>
      <c r="D121" s="25">
        <f t="shared" si="34"/>
        <v>102.2085889570552</v>
      </c>
      <c r="E121" s="25">
        <f t="shared" si="34"/>
        <v>102.47469066366703</v>
      </c>
      <c r="F121" s="25">
        <f t="shared" si="34"/>
        <v>103.26209223847019</v>
      </c>
      <c r="G121" s="25">
        <f t="shared" si="34"/>
        <v>102.69966254218221</v>
      </c>
      <c r="H121" s="25">
        <f t="shared" si="34"/>
        <v>103.48706411698537</v>
      </c>
      <c r="I121" s="25">
        <f t="shared" si="34"/>
        <v>104.04949381327333</v>
      </c>
      <c r="J121" s="36" t="str">
        <f t="shared" si="34"/>
        <v/>
      </c>
      <c r="K121" s="21"/>
      <c r="L121" s="13"/>
      <c r="M121" s="13"/>
      <c r="N121" s="13"/>
      <c r="O121" s="13"/>
      <c r="P121" s="13"/>
      <c r="Q121" s="13"/>
      <c r="R121" s="13"/>
    </row>
    <row r="122" spans="1:29" x14ac:dyDescent="0.2">
      <c r="A122" s="34" t="s">
        <v>18</v>
      </c>
      <c r="B122" s="37">
        <f>100-B3</f>
        <v>99.05</v>
      </c>
      <c r="C122" s="37">
        <f>100-B3</f>
        <v>99.05</v>
      </c>
      <c r="D122" s="37">
        <f>100-B3</f>
        <v>99.05</v>
      </c>
      <c r="E122" s="37">
        <f>100-B3</f>
        <v>99.05</v>
      </c>
      <c r="F122" s="37">
        <f>100-B3</f>
        <v>99.05</v>
      </c>
      <c r="G122" s="37">
        <f>100-B3</f>
        <v>99.05</v>
      </c>
      <c r="H122" s="37">
        <f>100-B3</f>
        <v>99.05</v>
      </c>
      <c r="I122" s="37">
        <f>100-B3</f>
        <v>99.05</v>
      </c>
      <c r="J122" s="37">
        <f>100-B3</f>
        <v>99.05</v>
      </c>
      <c r="K122" s="21"/>
      <c r="L122" s="13"/>
      <c r="M122" s="13"/>
      <c r="N122" s="13"/>
      <c r="O122" s="13"/>
      <c r="P122" s="13"/>
      <c r="Q122" s="13"/>
      <c r="R122" s="13"/>
    </row>
    <row r="123" spans="1:29" x14ac:dyDescent="0.2">
      <c r="A123" s="35" t="s">
        <v>19</v>
      </c>
      <c r="B123" s="23">
        <f>100+B3</f>
        <v>100.95</v>
      </c>
      <c r="C123" s="23">
        <f>100+B3</f>
        <v>100.95</v>
      </c>
      <c r="D123" s="23">
        <f>100+B3</f>
        <v>100.95</v>
      </c>
      <c r="E123" s="23">
        <f>100+B3</f>
        <v>100.95</v>
      </c>
      <c r="F123" s="23">
        <f>100+B3</f>
        <v>100.95</v>
      </c>
      <c r="G123" s="23">
        <f>100+B3</f>
        <v>100.95</v>
      </c>
      <c r="H123" s="23">
        <f>100+B3</f>
        <v>100.95</v>
      </c>
      <c r="I123" s="23">
        <f>100+B3</f>
        <v>100.95</v>
      </c>
      <c r="J123" s="23">
        <f>100+B3</f>
        <v>100.95</v>
      </c>
      <c r="K123" s="21"/>
      <c r="L123" s="13"/>
      <c r="M123" s="13"/>
      <c r="N123" s="13"/>
      <c r="O123" s="13"/>
      <c r="P123" s="13"/>
      <c r="Q123" s="13"/>
      <c r="R123" s="13"/>
    </row>
    <row r="124" spans="1:29" x14ac:dyDescent="0.2">
      <c r="A124" s="35" t="s">
        <v>23</v>
      </c>
      <c r="B124" s="23">
        <f>100-E3</f>
        <v>98.4</v>
      </c>
      <c r="C124" s="23">
        <f>100-E3</f>
        <v>98.4</v>
      </c>
      <c r="D124" s="23">
        <f>100-E3</f>
        <v>98.4</v>
      </c>
      <c r="E124" s="23">
        <f>100-E3</f>
        <v>98.4</v>
      </c>
      <c r="F124" s="23">
        <f>100-E3</f>
        <v>98.4</v>
      </c>
      <c r="G124" s="23">
        <f>100-E3</f>
        <v>98.4</v>
      </c>
      <c r="H124" s="23">
        <f>100-E3</f>
        <v>98.4</v>
      </c>
      <c r="I124" s="23">
        <f>100-E3</f>
        <v>98.4</v>
      </c>
      <c r="J124" s="38">
        <f>100-E3</f>
        <v>98.4</v>
      </c>
      <c r="K124" s="13"/>
      <c r="L124" s="13"/>
      <c r="M124" s="13"/>
      <c r="N124" s="13"/>
      <c r="O124" s="13"/>
      <c r="P124" s="13"/>
      <c r="Q124" s="13"/>
      <c r="R124" s="13"/>
    </row>
    <row r="125" spans="1:29" ht="13.5" thickBot="1" x14ac:dyDescent="0.25">
      <c r="A125" s="39" t="s">
        <v>24</v>
      </c>
      <c r="B125" s="40">
        <f>100+E3</f>
        <v>101.6</v>
      </c>
      <c r="C125" s="40">
        <f>100+E3</f>
        <v>101.6</v>
      </c>
      <c r="D125" s="40">
        <f>100+E3</f>
        <v>101.6</v>
      </c>
      <c r="E125" s="40">
        <f>100+E3</f>
        <v>101.6</v>
      </c>
      <c r="F125" s="40">
        <f>100+E3</f>
        <v>101.6</v>
      </c>
      <c r="G125" s="40">
        <f>100+E3</f>
        <v>101.6</v>
      </c>
      <c r="H125" s="40">
        <f>100+E3</f>
        <v>101.6</v>
      </c>
      <c r="I125" s="40">
        <f>100+E3</f>
        <v>101.6</v>
      </c>
      <c r="J125" s="36">
        <f>100+E3</f>
        <v>101.6</v>
      </c>
      <c r="K125" s="14"/>
      <c r="L125" s="13"/>
      <c r="M125" s="13"/>
      <c r="N125" s="13"/>
      <c r="O125" s="13"/>
      <c r="P125" s="13"/>
      <c r="Q125" s="13"/>
      <c r="R125" s="13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2"/>
  <sheetViews>
    <sheetView tabSelected="1" topLeftCell="A10" zoomScale="110" zoomScaleNormal="110" workbookViewId="0">
      <selection activeCell="B30" sqref="B30"/>
    </sheetView>
  </sheetViews>
  <sheetFormatPr baseColWidth="10" defaultColWidth="11.42578125" defaultRowHeight="12.75" x14ac:dyDescent="0.2"/>
  <cols>
    <col min="1" max="12" width="11.42578125" style="66"/>
    <col min="13" max="13" width="13.28515625" style="66" customWidth="1"/>
    <col min="14" max="16384" width="11.42578125" style="66"/>
  </cols>
  <sheetData>
    <row r="2" spans="1:13" ht="13.5" thickBot="1" x14ac:dyDescent="0.25"/>
    <row r="3" spans="1:13" ht="34.5" x14ac:dyDescent="0.45">
      <c r="B3" s="96" t="s">
        <v>67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3" x14ac:dyDescent="0.2">
      <c r="B4" s="99" t="s">
        <v>91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1"/>
    </row>
    <row r="5" spans="1:13" x14ac:dyDescent="0.2">
      <c r="B5" s="99" t="s">
        <v>101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</row>
    <row r="6" spans="1:13" x14ac:dyDescent="0.2">
      <c r="B6" s="99" t="s">
        <v>92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1:13" x14ac:dyDescent="0.2">
      <c r="B7" s="99" t="s">
        <v>93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1:13" x14ac:dyDescent="0.2">
      <c r="B8" s="99" t="s">
        <v>94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1"/>
    </row>
    <row r="9" spans="1:13" x14ac:dyDescent="0.2">
      <c r="B9" s="99" t="s">
        <v>100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1"/>
    </row>
    <row r="10" spans="1:13" x14ac:dyDescent="0.2">
      <c r="B10" s="99" t="s">
        <v>95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1"/>
    </row>
    <row r="11" spans="1:13" x14ac:dyDescent="0.2"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1"/>
    </row>
    <row r="12" spans="1:13" x14ac:dyDescent="0.2">
      <c r="A12" s="66" t="s">
        <v>85</v>
      </c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1"/>
    </row>
    <row r="13" spans="1:13" x14ac:dyDescent="0.2">
      <c r="B13" s="99" t="s">
        <v>102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1"/>
    </row>
    <row r="14" spans="1:13" x14ac:dyDescent="0.2">
      <c r="A14" s="66" t="s">
        <v>85</v>
      </c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1"/>
    </row>
    <row r="15" spans="1:13" x14ac:dyDescent="0.2">
      <c r="B15" s="99" t="s">
        <v>103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1"/>
    </row>
    <row r="16" spans="1:13" x14ac:dyDescent="0.2">
      <c r="A16" s="66" t="s">
        <v>85</v>
      </c>
      <c r="B16" s="99" t="s">
        <v>104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1"/>
    </row>
    <row r="17" spans="1:13" x14ac:dyDescent="0.2">
      <c r="B17" s="99" t="s">
        <v>106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1"/>
    </row>
    <row r="18" spans="1:13" x14ac:dyDescent="0.2">
      <c r="A18" s="66" t="s">
        <v>85</v>
      </c>
      <c r="B18" s="99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1"/>
    </row>
    <row r="19" spans="1:13" x14ac:dyDescent="0.2">
      <c r="B19" s="99" t="s">
        <v>108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1"/>
    </row>
    <row r="20" spans="1:13" x14ac:dyDescent="0.2">
      <c r="B20" s="123" t="s">
        <v>109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1"/>
    </row>
    <row r="21" spans="1:13" ht="13.5" thickBot="1" x14ac:dyDescent="0.25">
      <c r="B21" s="102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4"/>
    </row>
    <row r="22" spans="1:13" ht="45" thickBot="1" x14ac:dyDescent="0.6">
      <c r="B22" s="105"/>
    </row>
    <row r="23" spans="1:13" ht="44.25" x14ac:dyDescent="0.55000000000000004">
      <c r="B23" s="106" t="s">
        <v>68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8"/>
    </row>
    <row r="24" spans="1:13" x14ac:dyDescent="0.2">
      <c r="A24" s="66" t="s">
        <v>85</v>
      </c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1"/>
    </row>
    <row r="25" spans="1:13" x14ac:dyDescent="0.2">
      <c r="B25" s="123" t="s">
        <v>110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1"/>
    </row>
    <row r="26" spans="1:13" x14ac:dyDescent="0.2">
      <c r="B26" s="123" t="s">
        <v>111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1"/>
    </row>
    <row r="27" spans="1:13" x14ac:dyDescent="0.2">
      <c r="B27" s="99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1"/>
    </row>
    <row r="28" spans="1:13" x14ac:dyDescent="0.2">
      <c r="B28" s="123" t="s">
        <v>112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1"/>
    </row>
    <row r="29" spans="1:13" x14ac:dyDescent="0.2">
      <c r="B29" s="123" t="s">
        <v>114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1"/>
    </row>
    <row r="30" spans="1:13" x14ac:dyDescent="0.2">
      <c r="B30" s="123" t="s">
        <v>113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1"/>
    </row>
    <row r="31" spans="1:13" x14ac:dyDescent="0.2"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1"/>
    </row>
    <row r="32" spans="1:13" ht="13.5" thickBot="1" x14ac:dyDescent="0.25">
      <c r="B32" s="102" t="s">
        <v>69</v>
      </c>
      <c r="C32" s="103"/>
      <c r="D32" s="122">
        <v>44893</v>
      </c>
      <c r="E32" s="103" t="s">
        <v>107</v>
      </c>
      <c r="F32" s="103"/>
      <c r="G32" s="103"/>
      <c r="H32" s="103"/>
      <c r="I32" s="103"/>
      <c r="J32" s="103"/>
      <c r="K32" s="103"/>
      <c r="L32" s="103"/>
      <c r="M32" s="10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2"/>
  <sheetViews>
    <sheetView workbookViewId="0">
      <selection activeCell="A4" sqref="A4"/>
    </sheetView>
  </sheetViews>
  <sheetFormatPr baseColWidth="10" defaultColWidth="11.42578125" defaultRowHeight="12.75" x14ac:dyDescent="0.2"/>
  <cols>
    <col min="1" max="1" width="11.42578125" style="107"/>
    <col min="2" max="2" width="17.42578125" style="107" customWidth="1"/>
    <col min="3" max="16384" width="11.42578125" style="107"/>
  </cols>
  <sheetData>
    <row r="1" spans="1:15" x14ac:dyDescent="0.2">
      <c r="A1" s="107" t="s">
        <v>70</v>
      </c>
      <c r="C1" s="108"/>
    </row>
    <row r="2" spans="1:15" x14ac:dyDescent="0.2">
      <c r="A2" s="109">
        <v>0.8</v>
      </c>
      <c r="B2" s="107" t="s">
        <v>71</v>
      </c>
      <c r="C2" s="108"/>
    </row>
    <row r="3" spans="1:15" x14ac:dyDescent="0.2">
      <c r="A3" s="109">
        <v>3.7</v>
      </c>
      <c r="B3" s="107" t="s">
        <v>72</v>
      </c>
      <c r="C3" s="110" t="s">
        <v>73</v>
      </c>
    </row>
    <row r="4" spans="1:15" x14ac:dyDescent="0.2">
      <c r="B4" s="111" t="s">
        <v>74</v>
      </c>
      <c r="C4" s="112">
        <f>SQRT((A2*A2)+(A3*A3))</f>
        <v>3.7854986461495401</v>
      </c>
    </row>
    <row r="5" spans="1:15" x14ac:dyDescent="0.2">
      <c r="B5" s="107" t="s">
        <v>75</v>
      </c>
      <c r="C5" s="113">
        <f>0.5*A2</f>
        <v>0.4</v>
      </c>
    </row>
    <row r="6" spans="1:15" x14ac:dyDescent="0.2">
      <c r="B6" s="107" t="s">
        <v>76</v>
      </c>
      <c r="C6" s="113">
        <f>0.25*C4</f>
        <v>0.94637466153738503</v>
      </c>
    </row>
    <row r="7" spans="1:15" x14ac:dyDescent="0.2">
      <c r="B7" s="111" t="s">
        <v>77</v>
      </c>
      <c r="C7" s="113">
        <f>1.65*0.5*A2+C6</f>
        <v>1.6063746615373851</v>
      </c>
    </row>
    <row r="8" spans="1:15" x14ac:dyDescent="0.2">
      <c r="L8" s="120"/>
    </row>
    <row r="9" spans="1:15" x14ac:dyDescent="0.2">
      <c r="N9" s="114"/>
    </row>
    <row r="10" spans="1:15" ht="15" x14ac:dyDescent="0.25">
      <c r="L10"/>
      <c r="M10" s="115"/>
      <c r="N10" s="115"/>
      <c r="O10" s="115"/>
    </row>
    <row r="11" spans="1:15" ht="15" x14ac:dyDescent="0.25">
      <c r="L11"/>
      <c r="M11" s="115"/>
      <c r="N11" s="115"/>
      <c r="O11" s="115"/>
    </row>
    <row r="12" spans="1:15" ht="15" x14ac:dyDescent="0.25">
      <c r="L12" s="121"/>
      <c r="M12" s="116"/>
      <c r="N12" s="115"/>
      <c r="O12" s="115"/>
    </row>
    <row r="13" spans="1:15" ht="15" x14ac:dyDescent="0.25">
      <c r="L13"/>
      <c r="M13" s="115"/>
      <c r="N13" s="115"/>
      <c r="O13" s="115"/>
    </row>
    <row r="14" spans="1:15" ht="15" x14ac:dyDescent="0.25">
      <c r="L14"/>
      <c r="M14" s="115"/>
      <c r="N14" s="115"/>
      <c r="O14" s="115"/>
    </row>
    <row r="15" spans="1:15" ht="15" x14ac:dyDescent="0.25">
      <c r="L15"/>
      <c r="M15" s="115"/>
      <c r="N15" s="115"/>
      <c r="O15" s="115"/>
    </row>
    <row r="16" spans="1:15" ht="15" x14ac:dyDescent="0.25">
      <c r="L16"/>
      <c r="M16" s="115"/>
      <c r="N16" s="115"/>
      <c r="O16" s="115"/>
    </row>
    <row r="17" spans="1:15" ht="15" x14ac:dyDescent="0.25">
      <c r="L17"/>
      <c r="M17" s="115"/>
      <c r="N17" s="115"/>
      <c r="O17" s="115"/>
    </row>
    <row r="18" spans="1:15" ht="15" x14ac:dyDescent="0.25">
      <c r="L18"/>
      <c r="M18" s="115"/>
      <c r="N18" s="115"/>
      <c r="O18" s="116"/>
    </row>
    <row r="22" spans="1:15" x14ac:dyDescent="0.2">
      <c r="A22" s="111" t="s">
        <v>78</v>
      </c>
      <c r="C22" s="117" t="s">
        <v>86</v>
      </c>
    </row>
  </sheetData>
  <phoneticPr fontId="0" type="noConversion"/>
  <hyperlinks>
    <hyperlink ref="C22" r:id="rId1" display="https://biologicalvariation.eu/search?query=hct" xr:uid="{00000000-0004-0000-04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Krav 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2022-12-07T15:46:51Z</dcterms:modified>
</cp:coreProperties>
</file>