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70E6F294-63EC-48B8-9D70-A688FEAE1959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J120" i="1"/>
  <c r="J122" i="1"/>
  <c r="J119" i="1"/>
  <c r="J115" i="1"/>
  <c r="J117" i="1"/>
  <c r="J121" i="1"/>
  <c r="J118" i="1"/>
  <c r="I115" i="1" l="1"/>
  <c r="I118" i="1"/>
  <c r="I122" i="1"/>
  <c r="I121" i="1"/>
  <c r="I117" i="1"/>
  <c r="E122" i="1"/>
  <c r="E117" i="1"/>
  <c r="E118" i="1" s="1"/>
  <c r="E121" i="1"/>
  <c r="E119" i="1"/>
  <c r="E120" i="1" s="1"/>
  <c r="C115" i="1"/>
  <c r="C119" i="1"/>
  <c r="C120" i="1" s="1"/>
  <c r="C117" i="1"/>
  <c r="C118" i="1" s="1"/>
  <c r="C122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G120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D120" i="1" l="1"/>
  <c r="F120" i="1"/>
  <c r="B120" i="1"/>
</calcChain>
</file>

<file path=xl/sharedStrings.xml><?xml version="1.0" encoding="utf-8"?>
<sst xmlns="http://schemas.openxmlformats.org/spreadsheetml/2006/main" count="114" uniqueCount="101">
  <si>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</si>
  <si>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</si>
  <si>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</si>
  <si>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</si>
  <si>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</si>
  <si>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</si>
  <si>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</si>
  <si>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</si>
  <si>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</si>
  <si>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</si>
  <si>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</si>
  <si>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</si>
  <si>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</si>
  <si>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</si>
  <si>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</si>
  <si>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</si>
  <si>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</si>
  <si>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</si>
  <si>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</si>
  <si>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</si>
  <si>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</si>
  <si>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</si>
  <si>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</si>
  <si>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</si>
  <si>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</si>
  <si>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</si>
  <si>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</si>
  <si>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</si>
  <si>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</si>
  <si>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</si>
  <si>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</si>
  <si>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</si>
  <si>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</si>
  <si>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</si>
  <si>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</si>
  <si>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</si>
  <si>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</si>
  <si>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</si>
  <si>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</si>
  <si>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</si>
  <si>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</si>
  <si>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</si>
  <si>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</si>
  <si>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</si>
  <si>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</si>
  <si>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</si>
  <si>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</si>
  <si>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</si>
  <si>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</si>
  <si>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</si>
  <si>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</si>
  <si>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</si>
  <si>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</si>
  <si>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</si>
  <si>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</si>
  <si>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</si>
  <si>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</si>
  <si>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</si>
  <si>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</si>
  <si>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</si>
  <si>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</si>
  <si>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</si>
  <si>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</si>
  <si>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</si>
  <si>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</si>
  <si>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</si>
  <si>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</si>
  <si>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</si>
  <si>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</si>
  <si>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</si>
  <si>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</si>
  <si>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</si>
  <si>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</si>
  <si>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</si>
  <si>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</si>
  <si>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</si>
  <si>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</si>
  <si>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</si>
  <si>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</si>
  <si>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</si>
  <si>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</si>
  <si>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</si>
  <si>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</si>
  <si>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Insulin</t>
  </si>
  <si>
    <t>Dager</t>
  </si>
  <si>
    <t>S-Insulin gelglass i kjøleskap (Cobas e601, 2022)</t>
  </si>
  <si>
    <t>Hormonlaboratoriet, OUS</t>
  </si>
  <si>
    <t>14-21 november 2022</t>
  </si>
  <si>
    <t>Guro Clementz, Finn Erik Aas</t>
  </si>
  <si>
    <t>insulin</t>
  </si>
  <si>
    <t>Serum (gelglass)</t>
  </si>
  <si>
    <t>gelglass oppbevart i kjøleskap</t>
  </si>
  <si>
    <t>3 dager</t>
  </si>
  <si>
    <t>4 dager</t>
  </si>
  <si>
    <t>7 dager</t>
  </si>
  <si>
    <t>06.12.2022 Finn Erik Aas</t>
  </si>
  <si>
    <t>Ikke holdbart i 3 dager som var korteste oppbevaring testet i kjøleskap.</t>
  </si>
  <si>
    <t>Error bars til snittverdi krysser tillatt bias både dag 4 og dag 7.</t>
  </si>
  <si>
    <t>Kvalitetsmål (tillatt bias og totalfeil) er ønskelig mål basert på biologisk variasjon fra EFML Biological Variation Database</t>
  </si>
  <si>
    <t>Stor spredning i enkeltverdier. 4 av 18 punkter ut allerede dag 3 (2 for høye og 2 for lave). Enkelte prøver "hopper og spretter".</t>
  </si>
  <si>
    <t>Holbarhetsforsøk Insulin, gel i kjøleskap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</si>
</sst>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horizontal="left" vertical="center"/>
    </xf>
    <xf numFmtId="0" fontId="26" fillId="0" borderId="0" xfId="0" applyFont="1"/>
    <xf numFmtId="0" fontId="27" fillId="4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117</c:v>
                </c:pt>
                <c:pt idx="1">
                  <c:v>104</c:v>
                </c:pt>
                <c:pt idx="2">
                  <c:v>100</c:v>
                </c:pt>
                <c:pt idx="3">
                  <c:v>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58</c:v>
                </c:pt>
                <c:pt idx="1">
                  <c:v>42</c:v>
                </c:pt>
                <c:pt idx="2">
                  <c:v>33</c:v>
                </c:pt>
                <c:pt idx="3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109</c:v>
                </c:pt>
                <c:pt idx="1">
                  <c:v>128</c:v>
                </c:pt>
                <c:pt idx="2">
                  <c:v>126</c:v>
                </c:pt>
                <c:pt idx="3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56</c:v>
                </c:pt>
                <c:pt idx="1">
                  <c:v>53</c:v>
                </c:pt>
                <c:pt idx="2">
                  <c:v>58</c:v>
                </c:pt>
                <c:pt idx="3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78</c:v>
                </c:pt>
                <c:pt idx="1">
                  <c:v>76</c:v>
                </c:pt>
                <c:pt idx="2">
                  <c:v>61</c:v>
                </c:pt>
                <c:pt idx="3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74</c:v>
                </c:pt>
                <c:pt idx="1">
                  <c:v>76</c:v>
                </c:pt>
                <c:pt idx="2">
                  <c:v>78</c:v>
                </c:pt>
                <c:pt idx="3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84</c:v>
                </c:pt>
                <c:pt idx="1">
                  <c:v>122</c:v>
                </c:pt>
                <c:pt idx="2">
                  <c:v>100</c:v>
                </c:pt>
                <c:pt idx="3">
                  <c:v>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24</c:v>
                </c:pt>
                <c:pt idx="1">
                  <c:v>26</c:v>
                </c:pt>
                <c:pt idx="2">
                  <c:v>24</c:v>
                </c:pt>
                <c:pt idx="3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64</c:v>
                </c:pt>
                <c:pt idx="1">
                  <c:v>77</c:v>
                </c:pt>
                <c:pt idx="2">
                  <c:v>75</c:v>
                </c:pt>
                <c:pt idx="3">
                  <c:v>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144</c:v>
                </c:pt>
                <c:pt idx="1">
                  <c:v>155</c:v>
                </c:pt>
                <c:pt idx="2">
                  <c:v>150</c:v>
                </c:pt>
                <c:pt idx="3">
                  <c:v>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74</c:v>
                </c:pt>
                <c:pt idx="1">
                  <c:v>70</c:v>
                </c:pt>
                <c:pt idx="2">
                  <c:v>63</c:v>
                </c:pt>
                <c:pt idx="3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125</c:v>
                </c:pt>
                <c:pt idx="1">
                  <c:v>120</c:v>
                </c:pt>
                <c:pt idx="2">
                  <c:v>121</c:v>
                </c:pt>
                <c:pt idx="3">
                  <c:v>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69</c:v>
                </c:pt>
                <c:pt idx="1">
                  <c:v>58</c:v>
                </c:pt>
                <c:pt idx="2">
                  <c:v>65</c:v>
                </c:pt>
                <c:pt idx="3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210</c:v>
                </c:pt>
                <c:pt idx="1">
                  <c:v>187</c:v>
                </c:pt>
                <c:pt idx="2">
                  <c:v>162</c:v>
                </c:pt>
                <c:pt idx="3">
                  <c:v>190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185</c:v>
                </c:pt>
                <c:pt idx="1">
                  <c:v>204</c:v>
                </c:pt>
                <c:pt idx="2">
                  <c:v>197</c:v>
                </c:pt>
                <c:pt idx="3">
                  <c:v>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466</c:v>
                </c:pt>
                <c:pt idx="1">
                  <c:v>300</c:v>
                </c:pt>
                <c:pt idx="2">
                  <c:v>290</c:v>
                </c:pt>
                <c:pt idx="3">
                  <c:v>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61</c:v>
                </c:pt>
                <c:pt idx="1">
                  <c:v>80</c:v>
                </c:pt>
                <c:pt idx="2">
                  <c:v>65</c:v>
                </c:pt>
                <c:pt idx="3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3">
                  <c:v>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650351576423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48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88.888888888888886</c:v>
                </c:pt>
                <c:pt idx="2">
                  <c:v>85.470085470085465</c:v>
                </c:pt>
                <c:pt idx="3">
                  <c:v>88.888888888888886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72.41379310344827</c:v>
                </c:pt>
                <c:pt idx="2">
                  <c:v>56.896551724137936</c:v>
                </c:pt>
                <c:pt idx="3">
                  <c:v>84.482758620689651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117.43119266055047</c:v>
                </c:pt>
                <c:pt idx="2">
                  <c:v>115.59633027522935</c:v>
                </c:pt>
                <c:pt idx="3">
                  <c:v>112.8440366972477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94.642857142857139</c:v>
                </c:pt>
                <c:pt idx="2">
                  <c:v>103.57142857142858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97.435897435897431</c:v>
                </c:pt>
                <c:pt idx="2">
                  <c:v>78.205128205128204</c:v>
                </c:pt>
                <c:pt idx="3">
                  <c:v>89.743589743589752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102.70270270270269</c:v>
                </c:pt>
                <c:pt idx="2">
                  <c:v>105.40540540540539</c:v>
                </c:pt>
                <c:pt idx="3">
                  <c:v>72.972972972972968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145.23809523809524</c:v>
                </c:pt>
                <c:pt idx="2">
                  <c:v>119.04761904761905</c:v>
                </c:pt>
                <c:pt idx="3">
                  <c:v>126.19047619047619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108.33333333333333</c:v>
                </c:pt>
                <c:pt idx="2">
                  <c:v>100</c:v>
                </c:pt>
                <c:pt idx="3">
                  <c:v>91.666666666666657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120.3125</c:v>
                </c:pt>
                <c:pt idx="2">
                  <c:v>117.1875</c:v>
                </c:pt>
                <c:pt idx="3">
                  <c:v>115.625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107.63888888888889</c:v>
                </c:pt>
                <c:pt idx="2">
                  <c:v>104.16666666666667</c:v>
                </c:pt>
                <c:pt idx="3">
                  <c:v>123.61111111111111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94.594594594594597</c:v>
                </c:pt>
                <c:pt idx="2">
                  <c:v>85.13513513513513</c:v>
                </c:pt>
                <c:pt idx="3">
                  <c:v>98.648648648648646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96</c:v>
                </c:pt>
                <c:pt idx="2">
                  <c:v>96.8</c:v>
                </c:pt>
                <c:pt idx="3">
                  <c:v>89.600000000000009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84.05797101449275</c:v>
                </c:pt>
                <c:pt idx="2">
                  <c:v>94.20289855072464</c:v>
                </c:pt>
                <c:pt idx="3">
                  <c:v>98.550724637681171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89.047619047619037</c:v>
                </c:pt>
                <c:pt idx="2">
                  <c:v>77.142857142857153</c:v>
                </c:pt>
                <c:pt idx="3">
                  <c:v>90.476190476190482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110.27027027027027</c:v>
                </c:pt>
                <c:pt idx="2">
                  <c:v>106.48648648648648</c:v>
                </c:pt>
                <c:pt idx="3">
                  <c:v>101.08108108108107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64.377682403433482</c:v>
                </c:pt>
                <c:pt idx="2">
                  <c:v>62.231759656652365</c:v>
                </c:pt>
                <c:pt idx="3">
                  <c:v>62.875536480686698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131.14754098360655</c:v>
                </c:pt>
                <c:pt idx="2">
                  <c:v>106.55737704918033</c:v>
                </c:pt>
                <c:pt idx="3">
                  <c:v>196.72131147540983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107.69230769230769</c:v>
                </c:pt>
                <c:pt idx="2">
                  <c:v>105.98290598290599</c:v>
                </c:pt>
                <c:pt idx="3">
                  <c:v>105.12820512820514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8.0687711094978187</c:v>
                  </c:pt>
                  <c:pt idx="2">
                    <c:v>7.3648469650764374</c:v>
                  </c:pt>
                  <c:pt idx="3">
                    <c:v>11.661751338966141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8.0687711094978187</c:v>
                  </c:pt>
                  <c:pt idx="2">
                    <c:v>7.3648469650764374</c:v>
                  </c:pt>
                  <c:pt idx="3">
                    <c:v>11.661751338966141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101.79034085561037</c:v>
                </c:pt>
                <c:pt idx="2">
                  <c:v>95.560340853869036</c:v>
                </c:pt>
                <c:pt idx="3">
                  <c:v>102.72817771219697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89.5</c:v>
                </c:pt>
                <c:pt idx="1">
                  <c:v>89.5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89.5</c:v>
                </c:pt>
                <c:pt idx="7">
                  <c:v>89.5</c:v>
                </c:pt>
                <c:pt idx="8">
                  <c:v>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110.5</c:v>
                </c:pt>
                <c:pt idx="1">
                  <c:v>110.5</c:v>
                </c:pt>
                <c:pt idx="2">
                  <c:v>110.5</c:v>
                </c:pt>
                <c:pt idx="3">
                  <c:v>110.5</c:v>
                </c:pt>
                <c:pt idx="4">
                  <c:v>110.5</c:v>
                </c:pt>
                <c:pt idx="5">
                  <c:v>110.5</c:v>
                </c:pt>
                <c:pt idx="6">
                  <c:v>110.5</c:v>
                </c:pt>
                <c:pt idx="7">
                  <c:v>110.5</c:v>
                </c:pt>
                <c:pt idx="8">
                  <c:v>110.5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74.599999999999994</c:v>
                </c:pt>
                <c:pt idx="1">
                  <c:v>74.599999999999994</c:v>
                </c:pt>
                <c:pt idx="2">
                  <c:v>74.599999999999994</c:v>
                </c:pt>
                <c:pt idx="3">
                  <c:v>74.599999999999994</c:v>
                </c:pt>
                <c:pt idx="4">
                  <c:v>74.599999999999994</c:v>
                </c:pt>
                <c:pt idx="5">
                  <c:v>74.599999999999994</c:v>
                </c:pt>
                <c:pt idx="6">
                  <c:v>74.599999999999994</c:v>
                </c:pt>
                <c:pt idx="7">
                  <c:v>74.599999999999994</c:v>
                </c:pt>
                <c:pt idx="8">
                  <c:v>74.599999999999994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125.4</c:v>
                </c:pt>
                <c:pt idx="1">
                  <c:v>125.4</c:v>
                </c:pt>
                <c:pt idx="2">
                  <c:v>125.4</c:v>
                </c:pt>
                <c:pt idx="3">
                  <c:v>125.4</c:v>
                </c:pt>
                <c:pt idx="4">
                  <c:v>125.4</c:v>
                </c:pt>
                <c:pt idx="5">
                  <c:v>125.4</c:v>
                </c:pt>
                <c:pt idx="6">
                  <c:v>125.4</c:v>
                </c:pt>
                <c:pt idx="7">
                  <c:v>125.4</c:v>
                </c:pt>
                <c:pt idx="8">
                  <c:v>125.4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29.25" customHeight="1" x14ac:dyDescent="0.25">
      <c r="A1" s="98" t="s">
        <v>100</v>
      </c>
    </row>
    <row r="4" spans="1:9" ht="57" customHeight="1" x14ac:dyDescent="0.75">
      <c r="C4" s="101" t="s">
        <v>44</v>
      </c>
      <c r="D4" s="101"/>
      <c r="E4" s="101"/>
      <c r="F4" s="101"/>
      <c r="G4" s="101"/>
      <c r="H4" s="101"/>
      <c r="I4" s="101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86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2" t="s">
        <v>87</v>
      </c>
      <c r="E10" s="103"/>
      <c r="F10" s="103"/>
      <c r="G10" s="103"/>
      <c r="H10" s="103"/>
      <c r="I10" s="104"/>
    </row>
    <row r="11" spans="1:9" ht="20.399999999999999" x14ac:dyDescent="0.35">
      <c r="C11" s="57" t="s">
        <v>48</v>
      </c>
      <c r="D11" s="105" t="s">
        <v>88</v>
      </c>
      <c r="E11" s="106"/>
      <c r="F11" s="106"/>
      <c r="G11" s="106"/>
      <c r="H11" s="106"/>
      <c r="I11" s="107"/>
    </row>
    <row r="12" spans="1:9" x14ac:dyDescent="0.25">
      <c r="C12" s="61" t="s">
        <v>49</v>
      </c>
      <c r="D12" s="108"/>
      <c r="E12" s="109"/>
      <c r="F12" s="109"/>
      <c r="G12" s="109"/>
      <c r="H12" s="109"/>
      <c r="I12" s="110"/>
    </row>
    <row r="13" spans="1:9" ht="25.5" customHeight="1" x14ac:dyDescent="0.35">
      <c r="C13" s="57" t="s">
        <v>50</v>
      </c>
      <c r="D13" s="111" t="s">
        <v>89</v>
      </c>
      <c r="E13" s="103"/>
      <c r="F13" s="103"/>
      <c r="G13" s="103"/>
      <c r="H13" s="103"/>
      <c r="I13" s="104"/>
    </row>
    <row r="14" spans="1:9" ht="24.75" customHeight="1" x14ac:dyDescent="0.35">
      <c r="C14" s="57" t="s">
        <v>51</v>
      </c>
      <c r="D14" s="111" t="s">
        <v>90</v>
      </c>
      <c r="E14" s="103"/>
      <c r="F14" s="103"/>
      <c r="G14" s="103"/>
      <c r="H14" s="103"/>
      <c r="I14" s="104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7" width="13.6640625" style="63" bestFit="1" customWidth="1"/>
    <col min="8" max="16384" width="11.44140625" style="63"/>
  </cols>
  <sheetData>
    <row r="1" spans="1:7" ht="29.25" customHeight="1" x14ac:dyDescent="0.25">
      <c r="A1" s="98" t="s">
        <v>100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4.75" customHeight="1" x14ac:dyDescent="0.4">
      <c r="A3" s="96" t="s">
        <v>91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83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7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7" ht="15" x14ac:dyDescent="0.25">
      <c r="A18" s="65"/>
      <c r="B18" s="65"/>
      <c r="C18" s="65"/>
      <c r="D18" s="65"/>
      <c r="E18" s="65"/>
      <c r="F18" s="65"/>
      <c r="G18" s="65"/>
    </row>
    <row r="19" spans="1:7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7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7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7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7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7" ht="15" x14ac:dyDescent="0.25">
      <c r="A24" s="65"/>
      <c r="B24" s="65"/>
      <c r="C24" s="65"/>
      <c r="D24" s="65"/>
      <c r="E24" s="65"/>
      <c r="F24" s="65"/>
      <c r="G24" s="65"/>
    </row>
    <row r="25" spans="1:7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7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</row>
    <row r="27" spans="1:7" ht="15" x14ac:dyDescent="0.25">
      <c r="A27" s="68" t="s">
        <v>62</v>
      </c>
      <c r="B27" s="66"/>
      <c r="C27" s="66"/>
      <c r="D27" s="66"/>
      <c r="E27" s="66"/>
      <c r="F27" s="66"/>
      <c r="G27" s="66"/>
    </row>
    <row r="28" spans="1:7" ht="15" x14ac:dyDescent="0.25">
      <c r="A28" s="68" t="s">
        <v>63</v>
      </c>
      <c r="B28" s="66"/>
      <c r="C28" s="66"/>
      <c r="D28" s="66"/>
      <c r="E28" s="66"/>
      <c r="F28" s="66"/>
      <c r="G28" s="66"/>
    </row>
    <row r="29" spans="1:7" ht="15" x14ac:dyDescent="0.25">
      <c r="A29" s="68" t="s">
        <v>64</v>
      </c>
      <c r="B29" s="66"/>
      <c r="C29" s="66" t="s">
        <v>92</v>
      </c>
      <c r="D29" s="66" t="s">
        <v>93</v>
      </c>
      <c r="E29" s="66" t="s">
        <v>94</v>
      </c>
      <c r="F29" s="66"/>
      <c r="G29" s="66"/>
    </row>
    <row r="30" spans="1:7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7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7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44" zoomScaleNormal="100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7" customHeight="1" x14ac:dyDescent="0.25">
      <c r="A1" s="99" t="s">
        <v>100</v>
      </c>
      <c r="K1"/>
    </row>
    <row r="2" spans="1:18" ht="22.8" x14ac:dyDescent="0.4">
      <c r="A2" s="12" t="s">
        <v>12</v>
      </c>
      <c r="B2" s="13"/>
      <c r="C2" s="118" t="s">
        <v>85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10.5</v>
      </c>
      <c r="C4" s="16" t="s">
        <v>24</v>
      </c>
      <c r="D4" s="15"/>
      <c r="E4" s="6">
        <v>25.4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84</v>
      </c>
      <c r="B7" s="4">
        <v>0</v>
      </c>
      <c r="C7" s="2">
        <v>3</v>
      </c>
      <c r="D7" s="2">
        <v>4</v>
      </c>
      <c r="E7" s="2">
        <v>7</v>
      </c>
      <c r="F7" s="2"/>
      <c r="G7" s="2"/>
      <c r="H7" s="3"/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117</v>
      </c>
      <c r="C9" s="95">
        <v>104</v>
      </c>
      <c r="D9" s="95">
        <v>100</v>
      </c>
      <c r="E9" s="95">
        <v>104</v>
      </c>
      <c r="F9" s="95"/>
      <c r="G9" s="95"/>
      <c r="H9" s="95"/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58</v>
      </c>
      <c r="C10" s="95">
        <v>42</v>
      </c>
      <c r="D10" s="95">
        <v>33</v>
      </c>
      <c r="E10" s="95">
        <v>49</v>
      </c>
      <c r="F10" s="95"/>
      <c r="G10" s="95"/>
      <c r="H10" s="95"/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109</v>
      </c>
      <c r="C11" s="95">
        <v>128</v>
      </c>
      <c r="D11" s="95">
        <v>126</v>
      </c>
      <c r="E11" s="95">
        <v>123</v>
      </c>
      <c r="F11" s="95"/>
      <c r="G11" s="95"/>
      <c r="H11" s="95"/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56</v>
      </c>
      <c r="C12" s="95">
        <v>53</v>
      </c>
      <c r="D12" s="95">
        <v>58</v>
      </c>
      <c r="E12" s="95">
        <v>56</v>
      </c>
      <c r="F12" s="95"/>
      <c r="G12" s="95"/>
      <c r="H12" s="95"/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78</v>
      </c>
      <c r="C13" s="95">
        <v>76</v>
      </c>
      <c r="D13" s="95">
        <v>61</v>
      </c>
      <c r="E13" s="95">
        <v>70</v>
      </c>
      <c r="F13" s="95"/>
      <c r="G13" s="95"/>
      <c r="H13" s="95"/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74</v>
      </c>
      <c r="C14" s="95">
        <v>76</v>
      </c>
      <c r="D14" s="95">
        <v>78</v>
      </c>
      <c r="E14" s="95">
        <v>54</v>
      </c>
      <c r="F14" s="95"/>
      <c r="G14" s="95"/>
      <c r="H14" s="95"/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84</v>
      </c>
      <c r="C15" s="95">
        <v>122</v>
      </c>
      <c r="D15" s="95">
        <v>100</v>
      </c>
      <c r="E15" s="95">
        <v>106</v>
      </c>
      <c r="F15" s="95"/>
      <c r="G15" s="95"/>
      <c r="H15" s="95"/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24</v>
      </c>
      <c r="C16" s="95">
        <v>26</v>
      </c>
      <c r="D16" s="95">
        <v>24</v>
      </c>
      <c r="E16" s="95">
        <v>22</v>
      </c>
      <c r="F16" s="95"/>
      <c r="G16" s="95"/>
      <c r="H16" s="95"/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64</v>
      </c>
      <c r="C17" s="95">
        <v>77</v>
      </c>
      <c r="D17" s="95">
        <v>75</v>
      </c>
      <c r="E17" s="95">
        <v>74</v>
      </c>
      <c r="F17" s="95"/>
      <c r="G17" s="95"/>
      <c r="H17" s="95"/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144</v>
      </c>
      <c r="C18" s="95">
        <v>155</v>
      </c>
      <c r="D18" s="95">
        <v>150</v>
      </c>
      <c r="E18" s="95">
        <v>178</v>
      </c>
      <c r="F18" s="53"/>
      <c r="G18" s="53"/>
      <c r="H18" s="53"/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74</v>
      </c>
      <c r="C19" s="95">
        <v>70</v>
      </c>
      <c r="D19" s="95">
        <v>63</v>
      </c>
      <c r="E19" s="95">
        <v>73</v>
      </c>
      <c r="F19" s="53"/>
      <c r="G19" s="53"/>
      <c r="H19" s="53"/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125</v>
      </c>
      <c r="C20" s="95">
        <v>120</v>
      </c>
      <c r="D20" s="95">
        <v>121</v>
      </c>
      <c r="E20" s="95">
        <v>112</v>
      </c>
      <c r="F20" s="53"/>
      <c r="G20" s="53"/>
      <c r="H20" s="53"/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69</v>
      </c>
      <c r="C21" s="95">
        <v>58</v>
      </c>
      <c r="D21" s="95">
        <v>65</v>
      </c>
      <c r="E21" s="95">
        <v>68</v>
      </c>
      <c r="F21" s="53"/>
      <c r="G21" s="53"/>
      <c r="H21" s="53"/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210</v>
      </c>
      <c r="C22" s="95">
        <v>187</v>
      </c>
      <c r="D22" s="95">
        <v>162</v>
      </c>
      <c r="E22" s="95">
        <v>190</v>
      </c>
      <c r="F22" s="53"/>
      <c r="G22" s="53"/>
      <c r="H22" s="53"/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185</v>
      </c>
      <c r="C23" s="95">
        <v>204</v>
      </c>
      <c r="D23" s="95">
        <v>197</v>
      </c>
      <c r="E23" s="95">
        <v>187</v>
      </c>
      <c r="F23" s="53"/>
      <c r="G23" s="53"/>
      <c r="H23" s="53"/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4.4" x14ac:dyDescent="0.3">
      <c r="A24" s="25">
        <v>16</v>
      </c>
      <c r="B24" s="95">
        <v>466</v>
      </c>
      <c r="C24" s="95">
        <v>300</v>
      </c>
      <c r="D24" s="95">
        <v>290</v>
      </c>
      <c r="E24" s="95">
        <v>293</v>
      </c>
      <c r="F24" s="36"/>
      <c r="G24" s="37"/>
      <c r="H24" s="37"/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4.4" x14ac:dyDescent="0.3">
      <c r="A25" s="25">
        <v>17</v>
      </c>
      <c r="B25" s="95">
        <v>61</v>
      </c>
      <c r="C25" s="95">
        <v>80</v>
      </c>
      <c r="D25" s="95">
        <v>65</v>
      </c>
      <c r="E25" s="95">
        <v>120</v>
      </c>
      <c r="F25" s="36"/>
      <c r="G25" s="37"/>
      <c r="H25" s="37"/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4.4" x14ac:dyDescent="0.3">
      <c r="A26" s="25">
        <v>18</v>
      </c>
      <c r="B26" s="95">
        <v>117</v>
      </c>
      <c r="C26" s="95">
        <v>126</v>
      </c>
      <c r="D26" s="95">
        <v>124</v>
      </c>
      <c r="E26" s="95">
        <v>123</v>
      </c>
      <c r="F26" s="36"/>
      <c r="G26" s="37"/>
      <c r="H26" s="37"/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88.888888888888886</v>
      </c>
      <c r="D65" s="22">
        <f t="shared" ref="D65:D74" si="2">IF((B9&lt;&gt;0)*ISNUMBER(D9),100*(D9/B9),"")</f>
        <v>85.470085470085465</v>
      </c>
      <c r="E65" s="22">
        <f t="shared" ref="E65:E74" si="3">IF((B9&lt;&gt;0)*ISNUMBER(E9),100*(E9/B9),"")</f>
        <v>88.888888888888886</v>
      </c>
      <c r="F65" s="22" t="str">
        <f t="shared" ref="F65:F74" si="4">IF((B9&lt;&gt;0)*ISNUMBER(F9),100*(F9/B9),"")</f>
        <v/>
      </c>
      <c r="G65" s="22" t="str">
        <f t="shared" ref="G65:G74" si="5">IF((B9&lt;&gt;0)*ISNUMBER(G9),100*(G9/B9),"")</f>
        <v/>
      </c>
      <c r="H65" s="22" t="str">
        <f t="shared" ref="H65:H74" si="6">IF((B9&lt;&gt;0)*ISNUMBER(H9),100*(H9/B9),"")</f>
        <v/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72.41379310344827</v>
      </c>
      <c r="D66" s="22">
        <f t="shared" si="2"/>
        <v>56.896551724137936</v>
      </c>
      <c r="E66" s="22">
        <f t="shared" si="3"/>
        <v>84.482758620689651</v>
      </c>
      <c r="F66" s="22" t="str">
        <f t="shared" si="4"/>
        <v/>
      </c>
      <c r="G66" s="22" t="str">
        <f t="shared" si="5"/>
        <v/>
      </c>
      <c r="H66" s="22" t="str">
        <f t="shared" si="6"/>
        <v/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117.43119266055047</v>
      </c>
      <c r="D67" s="22">
        <f t="shared" si="2"/>
        <v>115.59633027522935</v>
      </c>
      <c r="E67" s="22">
        <f t="shared" si="3"/>
        <v>112.8440366972477</v>
      </c>
      <c r="F67" s="22" t="str">
        <f t="shared" si="4"/>
        <v/>
      </c>
      <c r="G67" s="22" t="str">
        <f t="shared" si="5"/>
        <v/>
      </c>
      <c r="H67" s="22" t="str">
        <f t="shared" si="6"/>
        <v/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94.642857142857139</v>
      </c>
      <c r="D68" s="22">
        <f t="shared" si="2"/>
        <v>103.57142857142858</v>
      </c>
      <c r="E68" s="22">
        <f t="shared" si="3"/>
        <v>100</v>
      </c>
      <c r="F68" s="22" t="str">
        <f t="shared" si="4"/>
        <v/>
      </c>
      <c r="G68" s="22" t="str">
        <f t="shared" si="5"/>
        <v/>
      </c>
      <c r="H68" s="22" t="str">
        <f t="shared" si="6"/>
        <v/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97.435897435897431</v>
      </c>
      <c r="D69" s="22">
        <f t="shared" si="2"/>
        <v>78.205128205128204</v>
      </c>
      <c r="E69" s="22">
        <f t="shared" si="3"/>
        <v>89.743589743589752</v>
      </c>
      <c r="F69" s="22" t="str">
        <f t="shared" si="4"/>
        <v/>
      </c>
      <c r="G69" s="22" t="str">
        <f t="shared" si="5"/>
        <v/>
      </c>
      <c r="H69" s="22" t="str">
        <f t="shared" si="6"/>
        <v/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102.70270270270269</v>
      </c>
      <c r="D70" s="22">
        <f t="shared" si="2"/>
        <v>105.40540540540539</v>
      </c>
      <c r="E70" s="22">
        <f t="shared" si="3"/>
        <v>72.972972972972968</v>
      </c>
      <c r="F70" s="22" t="str">
        <f t="shared" si="4"/>
        <v/>
      </c>
      <c r="G70" s="22" t="str">
        <f t="shared" si="5"/>
        <v/>
      </c>
      <c r="H70" s="22" t="str">
        <f t="shared" si="6"/>
        <v/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145.23809523809524</v>
      </c>
      <c r="D71" s="22">
        <f t="shared" si="2"/>
        <v>119.04761904761905</v>
      </c>
      <c r="E71" s="22">
        <f t="shared" si="3"/>
        <v>126.19047619047619</v>
      </c>
      <c r="F71" s="22" t="str">
        <f t="shared" si="4"/>
        <v/>
      </c>
      <c r="G71" s="22" t="str">
        <f t="shared" si="5"/>
        <v/>
      </c>
      <c r="H71" s="22" t="str">
        <f t="shared" si="6"/>
        <v/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108.33333333333333</v>
      </c>
      <c r="D72" s="22">
        <f t="shared" si="2"/>
        <v>100</v>
      </c>
      <c r="E72" s="22">
        <f t="shared" si="3"/>
        <v>91.666666666666657</v>
      </c>
      <c r="F72" s="22" t="str">
        <f t="shared" si="4"/>
        <v/>
      </c>
      <c r="G72" s="22" t="str">
        <f t="shared" si="5"/>
        <v/>
      </c>
      <c r="H72" s="22" t="str">
        <f t="shared" si="6"/>
        <v/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120.3125</v>
      </c>
      <c r="D73" s="22">
        <f t="shared" si="2"/>
        <v>117.1875</v>
      </c>
      <c r="E73" s="22">
        <f t="shared" si="3"/>
        <v>115.625</v>
      </c>
      <c r="F73" s="22" t="str">
        <f t="shared" si="4"/>
        <v/>
      </c>
      <c r="G73" s="22" t="str">
        <f t="shared" si="5"/>
        <v/>
      </c>
      <c r="H73" s="22" t="str">
        <f t="shared" si="6"/>
        <v/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107.63888888888889</v>
      </c>
      <c r="D74" s="22">
        <f t="shared" si="2"/>
        <v>104.16666666666667</v>
      </c>
      <c r="E74" s="22">
        <f t="shared" si="3"/>
        <v>123.61111111111111</v>
      </c>
      <c r="F74" s="22" t="str">
        <f t="shared" si="4"/>
        <v/>
      </c>
      <c r="G74" s="22" t="str">
        <f t="shared" si="5"/>
        <v/>
      </c>
      <c r="H74" s="22" t="str">
        <f t="shared" si="6"/>
        <v/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94.594594594594597</v>
      </c>
      <c r="D75" s="22">
        <f t="shared" ref="D75:D104" si="11">IF((B19&lt;&gt;0)*ISNUMBER(D19),100*(D19/B19),"")</f>
        <v>85.13513513513513</v>
      </c>
      <c r="E75" s="22">
        <f t="shared" ref="E75:E104" si="12">IF((B19&lt;&gt;0)*ISNUMBER(E19),100*(E19/B19),"")</f>
        <v>98.648648648648646</v>
      </c>
      <c r="F75" s="22" t="str">
        <f t="shared" ref="F75:F104" si="13">IF((B19&lt;&gt;0)*ISNUMBER(F19),100*(F19/B19),"")</f>
        <v/>
      </c>
      <c r="G75" s="22" t="str">
        <f t="shared" ref="G75:G104" si="14">IF((B19&lt;&gt;0)*ISNUMBER(G19),100*(G19/B19),"")</f>
        <v/>
      </c>
      <c r="H75" s="22" t="str">
        <f t="shared" ref="H75:H104" si="15">IF((B19&lt;&gt;0)*ISNUMBER(H19),100*(H19/B19),"")</f>
        <v/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96</v>
      </c>
      <c r="D76" s="22">
        <f t="shared" si="11"/>
        <v>96.8</v>
      </c>
      <c r="E76" s="22">
        <f t="shared" si="12"/>
        <v>89.600000000000009</v>
      </c>
      <c r="F76" s="22" t="str">
        <f t="shared" si="13"/>
        <v/>
      </c>
      <c r="G76" s="22" t="str">
        <f t="shared" si="14"/>
        <v/>
      </c>
      <c r="H76" s="22" t="str">
        <f t="shared" si="15"/>
        <v/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84.05797101449275</v>
      </c>
      <c r="D77" s="22">
        <f t="shared" si="11"/>
        <v>94.20289855072464</v>
      </c>
      <c r="E77" s="22">
        <f t="shared" si="12"/>
        <v>98.550724637681171</v>
      </c>
      <c r="F77" s="22" t="str">
        <f t="shared" si="13"/>
        <v/>
      </c>
      <c r="G77" s="22" t="str">
        <f t="shared" si="14"/>
        <v/>
      </c>
      <c r="H77" s="22" t="str">
        <f t="shared" si="15"/>
        <v/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89.047619047619037</v>
      </c>
      <c r="D78" s="22">
        <f t="shared" si="11"/>
        <v>77.142857142857153</v>
      </c>
      <c r="E78" s="22">
        <f t="shared" si="12"/>
        <v>90.476190476190482</v>
      </c>
      <c r="F78" s="22" t="str">
        <f t="shared" si="13"/>
        <v/>
      </c>
      <c r="G78" s="22" t="str">
        <f t="shared" si="14"/>
        <v/>
      </c>
      <c r="H78" s="22" t="str">
        <f t="shared" si="15"/>
        <v/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110.27027027027027</v>
      </c>
      <c r="D79" s="22">
        <f t="shared" si="11"/>
        <v>106.48648648648648</v>
      </c>
      <c r="E79" s="22">
        <f t="shared" si="12"/>
        <v>101.08108108108107</v>
      </c>
      <c r="F79" s="22" t="str">
        <f t="shared" si="13"/>
        <v/>
      </c>
      <c r="G79" s="22" t="str">
        <f t="shared" si="14"/>
        <v/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64.377682403433482</v>
      </c>
      <c r="D80" s="22">
        <f t="shared" si="11"/>
        <v>62.231759656652365</v>
      </c>
      <c r="E80" s="22">
        <f t="shared" si="12"/>
        <v>62.875536480686698</v>
      </c>
      <c r="F80" s="22" t="str">
        <f t="shared" si="13"/>
        <v/>
      </c>
      <c r="G80" s="22" t="str">
        <f t="shared" si="14"/>
        <v/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131.14754098360655</v>
      </c>
      <c r="D81" s="22">
        <f t="shared" si="11"/>
        <v>106.55737704918033</v>
      </c>
      <c r="E81" s="22">
        <f t="shared" si="12"/>
        <v>196.72131147540983</v>
      </c>
      <c r="F81" s="22" t="str">
        <f t="shared" si="13"/>
        <v/>
      </c>
      <c r="G81" s="22" t="str">
        <f t="shared" si="14"/>
        <v/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107.69230769230769</v>
      </c>
      <c r="D82" s="22">
        <f t="shared" si="11"/>
        <v>105.98290598290599</v>
      </c>
      <c r="E82" s="22">
        <f t="shared" si="12"/>
        <v>105.12820512820514</v>
      </c>
      <c r="F82" s="22" t="str">
        <f t="shared" si="13"/>
        <v/>
      </c>
      <c r="G82" s="22" t="str">
        <f t="shared" si="14"/>
        <v/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101.79034085561037</v>
      </c>
      <c r="D115" s="22">
        <f t="shared" si="27"/>
        <v>95.560340853869036</v>
      </c>
      <c r="E115" s="22">
        <f t="shared" si="27"/>
        <v>102.72817771219697</v>
      </c>
      <c r="F115" s="22" t="str">
        <f t="shared" si="27"/>
        <v/>
      </c>
      <c r="G115" s="22" t="str">
        <f t="shared" si="27"/>
        <v/>
      </c>
      <c r="H115" s="22" t="str">
        <f t="shared" si="27"/>
        <v/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0</v>
      </c>
      <c r="G116" s="22">
        <f t="shared" si="28"/>
        <v>0</v>
      </c>
      <c r="H116" s="22">
        <f t="shared" si="28"/>
        <v>0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19.6785262387694</v>
      </c>
      <c r="D117" s="22">
        <f t="shared" si="29"/>
        <v>17.961760506030505</v>
      </c>
      <c r="E117" s="22">
        <f t="shared" si="29"/>
        <v>28.441267771708059</v>
      </c>
      <c r="F117" s="22" t="str">
        <f t="shared" si="29"/>
        <v/>
      </c>
      <c r="G117" s="22" t="str">
        <f t="shared" si="29"/>
        <v/>
      </c>
      <c r="H117" s="22" t="str">
        <f t="shared" si="29"/>
        <v/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4.6382731157304162</v>
      </c>
      <c r="D118" s="22">
        <f t="shared" si="30"/>
        <v>4.233627551954295</v>
      </c>
      <c r="E118" s="22">
        <f t="shared" si="30"/>
        <v>6.7036711023057265</v>
      </c>
      <c r="F118" s="22" t="str">
        <f t="shared" si="30"/>
        <v/>
      </c>
      <c r="G118" s="22" t="str">
        <f t="shared" si="30"/>
        <v/>
      </c>
      <c r="H118" s="22" t="str">
        <f t="shared" si="30"/>
        <v/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 t="str">
        <f t="shared" si="31"/>
        <v/>
      </c>
      <c r="G119" s="22" t="str">
        <f t="shared" si="31"/>
        <v/>
      </c>
      <c r="H119" s="22" t="str">
        <f t="shared" si="31"/>
        <v/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8.0687711094978187</v>
      </c>
      <c r="D120" s="22">
        <f t="shared" si="32"/>
        <v>7.3648469650764374</v>
      </c>
      <c r="E120" s="22">
        <f t="shared" si="32"/>
        <v>11.661751338966141</v>
      </c>
      <c r="F120" s="22" t="str">
        <f t="shared" si="32"/>
        <v/>
      </c>
      <c r="G120" s="22" t="str">
        <f t="shared" si="32"/>
        <v/>
      </c>
      <c r="H120" s="22" t="str">
        <f t="shared" si="32"/>
        <v/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64.377682403433482</v>
      </c>
      <c r="D121" s="22">
        <f t="shared" si="33"/>
        <v>56.896551724137936</v>
      </c>
      <c r="E121" s="22">
        <f t="shared" si="33"/>
        <v>62.875536480686698</v>
      </c>
      <c r="F121" s="22" t="str">
        <f t="shared" si="33"/>
        <v/>
      </c>
      <c r="G121" s="22" t="str">
        <f t="shared" si="33"/>
        <v/>
      </c>
      <c r="H121" s="22" t="str">
        <f t="shared" si="33"/>
        <v/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145.23809523809524</v>
      </c>
      <c r="D122" s="22">
        <f t="shared" si="34"/>
        <v>119.04761904761905</v>
      </c>
      <c r="E122" s="22">
        <f t="shared" si="34"/>
        <v>196.72131147540983</v>
      </c>
      <c r="F122" s="22" t="str">
        <f t="shared" si="34"/>
        <v/>
      </c>
      <c r="G122" s="22" t="str">
        <f t="shared" si="34"/>
        <v/>
      </c>
      <c r="H122" s="22" t="str">
        <f t="shared" si="34"/>
        <v/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89.5</v>
      </c>
      <c r="C123" s="32">
        <f>100-B4</f>
        <v>89.5</v>
      </c>
      <c r="D123" s="32">
        <f>100-B4</f>
        <v>89.5</v>
      </c>
      <c r="E123" s="32">
        <f>100-B4</f>
        <v>89.5</v>
      </c>
      <c r="F123" s="32">
        <f>100-B4</f>
        <v>89.5</v>
      </c>
      <c r="G123" s="32">
        <f>100-B4</f>
        <v>89.5</v>
      </c>
      <c r="H123" s="32">
        <f>100-B4</f>
        <v>89.5</v>
      </c>
      <c r="I123" s="32">
        <f>100-B4</f>
        <v>89.5</v>
      </c>
      <c r="J123" s="32">
        <f>100-B4</f>
        <v>89.5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110.5</v>
      </c>
      <c r="C124" s="22">
        <f>100+B4</f>
        <v>110.5</v>
      </c>
      <c r="D124" s="22">
        <f>100+B4</f>
        <v>110.5</v>
      </c>
      <c r="E124" s="22">
        <f>100+B4</f>
        <v>110.5</v>
      </c>
      <c r="F124" s="22">
        <f>100+B4</f>
        <v>110.5</v>
      </c>
      <c r="G124" s="22">
        <f>100+B4</f>
        <v>110.5</v>
      </c>
      <c r="H124" s="22">
        <f>100+B4</f>
        <v>110.5</v>
      </c>
      <c r="I124" s="22">
        <f>100+B4</f>
        <v>110.5</v>
      </c>
      <c r="J124" s="22">
        <f>100+B4</f>
        <v>110.5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74.599999999999994</v>
      </c>
      <c r="C125" s="22">
        <f>100-E4</f>
        <v>74.599999999999994</v>
      </c>
      <c r="D125" s="22">
        <f>100-E4</f>
        <v>74.599999999999994</v>
      </c>
      <c r="E125" s="22">
        <f>100-E4</f>
        <v>74.599999999999994</v>
      </c>
      <c r="F125" s="22">
        <f>100-E4</f>
        <v>74.599999999999994</v>
      </c>
      <c r="G125" s="22">
        <f>100-E4</f>
        <v>74.599999999999994</v>
      </c>
      <c r="H125" s="22">
        <f>100-E4</f>
        <v>74.599999999999994</v>
      </c>
      <c r="I125" s="22">
        <f>100-E4</f>
        <v>74.599999999999994</v>
      </c>
      <c r="J125" s="33">
        <f>100-E4</f>
        <v>74.599999999999994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125.4</v>
      </c>
      <c r="C126" s="28">
        <f>100+E4</f>
        <v>125.4</v>
      </c>
      <c r="D126" s="28">
        <f>100+E4</f>
        <v>125.4</v>
      </c>
      <c r="E126" s="28">
        <f>100+E4</f>
        <v>125.4</v>
      </c>
      <c r="F126" s="28">
        <f>100+E4</f>
        <v>125.4</v>
      </c>
      <c r="G126" s="28">
        <f>100+E4</f>
        <v>125.4</v>
      </c>
      <c r="H126" s="28">
        <f>100+E4</f>
        <v>125.4</v>
      </c>
      <c r="I126" s="28">
        <f>100+E4</f>
        <v>125.4</v>
      </c>
      <c r="J126" s="29">
        <f>100+E4</f>
        <v>125.4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27" customHeight="1" x14ac:dyDescent="0.25">
      <c r="A1" s="100" t="s">
        <v>100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 t="s">
        <v>99</v>
      </c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 t="s">
        <v>97</v>
      </c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ht="14.4" x14ac:dyDescent="0.3">
      <c r="B10" s="87"/>
      <c r="C10" s="97" t="s">
        <v>98</v>
      </c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96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 t="s">
        <v>95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2025-02-17T07:02:22Z</dcterms:modified>
</cp:coreProperties>
</file>