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87A9199C-8F30-48F6-AB09-502A63D43F9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G115" i="1" l="1"/>
  <c r="G120" i="1" s="1"/>
  <c r="C115" i="1"/>
  <c r="C121" i="1" s="1"/>
  <c r="E115" i="1"/>
  <c r="I115" i="1"/>
  <c r="I114" i="1" s="1"/>
  <c r="H115" i="1"/>
  <c r="H116" i="1" s="1"/>
  <c r="H117" i="1" s="1"/>
  <c r="H119" i="1" s="1"/>
  <c r="B115" i="1"/>
  <c r="B116" i="1" s="1"/>
  <c r="B117" i="1" s="1"/>
  <c r="F115" i="1"/>
  <c r="F118" i="1" s="1"/>
  <c r="D115" i="1"/>
  <c r="D118" i="1" s="1"/>
  <c r="J115" i="1"/>
  <c r="J114" i="1" s="1"/>
  <c r="C114" i="1"/>
  <c r="C118" i="1"/>
  <c r="C120" i="1"/>
  <c r="G121" i="1"/>
  <c r="G116" i="1"/>
  <c r="G118" i="1"/>
  <c r="G114" i="1"/>
  <c r="E114" i="1"/>
  <c r="E120" i="1"/>
  <c r="E116" i="1"/>
  <c r="E117" i="1" s="1"/>
  <c r="E121" i="1"/>
  <c r="E118" i="1"/>
  <c r="E119" i="1" s="1"/>
  <c r="F116" i="1"/>
  <c r="F120" i="1"/>
  <c r="I121" i="1"/>
  <c r="I117" i="1"/>
  <c r="I120" i="1"/>
  <c r="I118" i="1"/>
  <c r="I119" i="1" s="1"/>
  <c r="B121" i="1"/>
  <c r="B120" i="1"/>
  <c r="B118" i="1"/>
  <c r="B114" i="1"/>
  <c r="D114" i="1"/>
  <c r="D121" i="1"/>
  <c r="D116" i="1"/>
  <c r="J118" i="1"/>
  <c r="J117" i="1"/>
  <c r="F117" i="1" l="1"/>
  <c r="F119" i="1" s="1"/>
  <c r="F121" i="1"/>
  <c r="F114" i="1"/>
  <c r="B119" i="1"/>
  <c r="C119" i="1"/>
  <c r="H114" i="1"/>
  <c r="G117" i="1"/>
  <c r="G119" i="1" s="1"/>
  <c r="C116" i="1"/>
  <c r="C117" i="1" s="1"/>
  <c r="J120" i="1"/>
  <c r="H121" i="1"/>
  <c r="J116" i="1"/>
  <c r="J119" i="1"/>
  <c r="D117" i="1"/>
  <c r="D119" i="1" s="1"/>
  <c r="H120" i="1"/>
  <c r="I116" i="1"/>
  <c r="J121" i="1"/>
  <c r="D120" i="1"/>
  <c r="H118" i="1"/>
</calcChain>
</file>

<file path=xl/sharedStrings.xml><?xml version="1.0" encoding="utf-8"?>
<sst xmlns="http://schemas.openxmlformats.org/spreadsheetml/2006/main" count="129" uniqueCount="112">
  <si>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</si>
  <si>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</si>
  <si>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</si>
  <si>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</si>
  <si>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</si>
  <si>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</si>
  <si>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</si>
  <si>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</si>
  <si>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</si>
  <si>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</si>
  <si>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</si>
  <si>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</si>
  <si>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</si>
  <si>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</si>
  <si>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</si>
  <si>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</si>
  <si>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</si>
  <si>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</si>
  <si>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</si>
  <si>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</si>
  <si>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</si>
  <si>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</si>
  <si>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</si>
  <si>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</si>
  <si>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</si>
  <si>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</si>
  <si>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</si>
  <si>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</si>
  <si>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</si>
  <si>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</si>
  <si>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</si>
  <si>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</si>
  <si>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</si>
  <si>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</si>
  <si>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</si>
  <si>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</si>
  <si>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</si>
  <si>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</si>
  <si>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</si>
  <si>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</si>
  <si>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</si>
  <si>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</si>
  <si>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</si>
  <si>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</si>
  <si>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</si>
  <si>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</si>
  <si>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</si>
  <si>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</si>
  <si>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</si>
  <si>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</si>
  <si>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</si>
  <si>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</si>
  <si>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</si>
  <si>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</si>
  <si>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</si>
  <si>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</si>
  <si>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</si>
  <si>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</si>
  <si>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</si>
  <si>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</si>
  <si>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</si>
  <si>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</si>
  <si>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</si>
  <si>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</si>
  <si>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</si>
  <si>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</si>
  <si>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</si>
  <si>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</si>
  <si>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</si>
  <si>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</si>
  <si>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</si>
  <si>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</si>
  <si>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</si>
  <si>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</si>
  <si>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</si>
  <si>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</si>
  <si>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</si>
  <si>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</si>
  <si>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</si>
  <si>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</si>
  <si>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</si>
  <si>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Sysmex CS2100i fra Siemens</t>
  </si>
  <si>
    <t>2000 G</t>
  </si>
  <si>
    <t>Avd. for Medisinsk Biokjemi, Stavanger Universitetssykehus</t>
  </si>
  <si>
    <t>Fibrinogen</t>
  </si>
  <si>
    <t>Citratplasma</t>
  </si>
  <si>
    <t>Kine N. Svendsen, kine.netland.svendsen@sus.no, tlf. 94170388</t>
  </si>
  <si>
    <t>Romtemperatur</t>
  </si>
  <si>
    <t>15 min</t>
  </si>
  <si>
    <t xml:space="preserve"> -20 °C</t>
  </si>
  <si>
    <t>Citratglass, 3,2%, Vacuette</t>
  </si>
  <si>
    <t>8 timer</t>
  </si>
  <si>
    <t>12 timer</t>
  </si>
  <si>
    <t xml:space="preserve">24 timer </t>
  </si>
  <si>
    <t>36 timer</t>
  </si>
  <si>
    <t>48 timer</t>
  </si>
  <si>
    <t>Umiddelbart</t>
  </si>
  <si>
    <t>Alle prøver er tatt 9. og 10. februar. Sentrifugert, avpipettert og frosset etter 0-48 timer. Alle prøver er analysert den 20. februar.</t>
  </si>
  <si>
    <t>Klottingmetode</t>
  </si>
  <si>
    <t>Fibrinogen i romtemperatur</t>
  </si>
  <si>
    <t>Noen verdier mangler. Dette er fordi det av enkelte pasienter ble tatt færre prøver pga vanskelig prøvetaking.</t>
  </si>
  <si>
    <t>Kravene fra tillatt bias og tillatt totalfeil er funnet fra Westgards database over ønskelig biologisk variasjon.</t>
  </si>
  <si>
    <t xml:space="preserve">Alle enkeltverdier (blå punkter) ligger innenfor kravene for tillatt totalfeil (blå linjer). </t>
  </si>
  <si>
    <t>Alle gjennomsnittsverdier (røde punkter) med konfindensintervall er innenfor kravene for tillatt bias (røde linjer).</t>
  </si>
  <si>
    <t>Holdbarheten til fibrinogen kan settes til 48 timer</t>
  </si>
  <si>
    <t>Holdbarhet til fibrinogen i romtemperatur</t>
  </si>
  <si>
    <t>Dade Thrombin Reagent fra Siemens</t>
  </si>
  <si>
    <t xml:space="preserve">Alle 0-prøver er først analysert, og så avpipettert og frosset, senere tint og analysert. Det var ingen differanse i disse to analyseringene. </t>
  </si>
  <si>
    <t>Frysingen har derfor ingen effekt på selve resultatene.</t>
  </si>
  <si>
    <t>Ja</t>
  </si>
  <si>
    <t>Ikke testet transportformer</t>
  </si>
  <si>
    <t>Dato og signatur: 23/8-21, Kine N. Svendsen (fagbioingeniør) &amp; Øyvind Skadberg (avdelingsoverlege).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</si>
</sst>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1"/>
      <name val="Calibri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8" fillId="0" borderId="20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3" xfId="0" applyFont="1" applyFill="1" applyBorder="1"/>
    <xf numFmtId="0" fontId="0" fillId="5" borderId="24" xfId="0" applyFill="1" applyBorder="1" applyAlignment="1"/>
    <xf numFmtId="0" fontId="0" fillId="5" borderId="25" xfId="0" applyFill="1" applyBorder="1" applyAlignment="1"/>
    <xf numFmtId="0" fontId="0" fillId="5" borderId="26" xfId="0" applyFill="1" applyBorder="1" applyAlignment="1"/>
    <xf numFmtId="0" fontId="17" fillId="5" borderId="23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3" xfId="0" applyFont="1" applyFill="1" applyBorder="1"/>
    <xf numFmtId="0" fontId="21" fillId="4" borderId="0" xfId="0" applyFont="1" applyFill="1" applyBorder="1"/>
    <xf numFmtId="0" fontId="21" fillId="5" borderId="23" xfId="0" applyFont="1" applyFill="1" applyBorder="1" applyAlignment="1">
      <alignment horizontal="center"/>
    </xf>
    <xf numFmtId="0" fontId="21" fillId="6" borderId="23" xfId="0" applyFont="1" applyFill="1" applyBorder="1"/>
    <xf numFmtId="0" fontId="21" fillId="6" borderId="24" xfId="0" applyFont="1" applyFill="1" applyBorder="1" applyAlignment="1"/>
    <xf numFmtId="0" fontId="21" fillId="6" borderId="26" xfId="0" applyFont="1" applyFill="1" applyBorder="1" applyAlignment="1"/>
    <xf numFmtId="0" fontId="21" fillId="6" borderId="24" xfId="0" applyFont="1" applyFill="1" applyBorder="1"/>
    <xf numFmtId="0" fontId="21" fillId="6" borderId="25" xfId="0" applyFont="1" applyFill="1" applyBorder="1"/>
    <xf numFmtId="0" fontId="21" fillId="6" borderId="26" xfId="0" applyFont="1" applyFill="1" applyBorder="1"/>
    <xf numFmtId="0" fontId="22" fillId="6" borderId="23" xfId="0" applyFont="1" applyFill="1" applyBorder="1"/>
    <xf numFmtId="0" fontId="21" fillId="6" borderId="28" xfId="0" applyFont="1" applyFill="1" applyBorder="1"/>
    <xf numFmtId="0" fontId="21" fillId="6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22" xfId="0" applyFont="1" applyFill="1" applyBorder="1"/>
    <xf numFmtId="0" fontId="21" fillId="6" borderId="32" xfId="0" applyFont="1" applyFill="1" applyBorder="1"/>
    <xf numFmtId="0" fontId="21" fillId="6" borderId="33" xfId="0" applyFont="1" applyFill="1" applyBorder="1"/>
    <xf numFmtId="0" fontId="15" fillId="5" borderId="40" xfId="0" applyFont="1" applyFill="1" applyBorder="1"/>
    <xf numFmtId="0" fontId="0" fillId="5" borderId="41" xfId="0" applyFill="1" applyBorder="1"/>
    <xf numFmtId="0" fontId="0" fillId="5" borderId="42" xfId="0" applyFill="1" applyBorder="1"/>
    <xf numFmtId="0" fontId="0" fillId="5" borderId="43" xfId="0" applyFill="1" applyBorder="1"/>
    <xf numFmtId="0" fontId="0" fillId="5" borderId="0" xfId="0" applyFill="1" applyBorder="1"/>
    <xf numFmtId="0" fontId="0" fillId="5" borderId="44" xfId="0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23" fillId="4" borderId="0" xfId="0" applyFont="1" applyFill="1"/>
    <xf numFmtId="0" fontId="23" fillId="5" borderId="40" xfId="0" applyFont="1" applyFill="1" applyBorder="1"/>
    <xf numFmtId="0" fontId="25" fillId="0" borderId="23" xfId="0" applyFont="1" applyBorder="1" applyAlignment="1">
      <alignment vertical="center"/>
    </xf>
    <xf numFmtId="164" fontId="9" fillId="0" borderId="50" xfId="0" applyNumberFormat="1" applyFont="1" applyBorder="1" applyAlignment="1" applyProtection="1">
      <alignment horizontal="right"/>
      <protection locked="0"/>
    </xf>
    <xf numFmtId="164" fontId="9" fillId="0" borderId="51" xfId="0" applyNumberFormat="1" applyFont="1" applyBorder="1" applyAlignment="1" applyProtection="1">
      <alignment horizontal="right"/>
      <protection locked="0"/>
    </xf>
    <xf numFmtId="0" fontId="0" fillId="0" borderId="52" xfId="0" applyBorder="1" applyProtection="1">
      <protection locked="0"/>
    </xf>
    <xf numFmtId="2" fontId="11" fillId="0" borderId="0" xfId="0" applyNumberFormat="1" applyFont="1" applyBorder="1" applyAlignment="1" applyProtection="1">
      <alignment horizontal="center"/>
      <protection locked="0"/>
    </xf>
    <xf numFmtId="0" fontId="8" fillId="5" borderId="43" xfId="0" applyFont="1" applyFill="1" applyBorder="1"/>
    <xf numFmtId="0" fontId="8" fillId="5" borderId="45" xfId="0" applyFont="1" applyFill="1" applyBorder="1"/>
    <xf numFmtId="0" fontId="24" fillId="4" borderId="0" xfId="0" applyFont="1" applyFill="1" applyAlignment="1">
      <alignment horizontal="center"/>
    </xf>
    <xf numFmtId="17" fontId="0" fillId="5" borderId="24" xfId="0" applyNumberFormat="1" applyFill="1" applyBorder="1" applyAlignment="1">
      <alignment horizontal="center"/>
    </xf>
    <xf numFmtId="0" fontId="0" fillId="5" borderId="25" xfId="0" applyNumberFormat="1" applyFill="1" applyBorder="1" applyAlignment="1">
      <alignment horizontal="center"/>
    </xf>
    <xf numFmtId="0" fontId="0" fillId="5" borderId="26" xfId="0" applyNumberFormat="1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5" borderId="24" xfId="0" applyFont="1" applyFill="1" applyBorder="1" applyAlignment="1">
      <alignment horizontal="center"/>
    </xf>
    <xf numFmtId="0" fontId="21" fillId="5" borderId="25" xfId="0" applyFont="1" applyFill="1" applyBorder="1" applyAlignment="1">
      <alignment horizontal="center"/>
    </xf>
    <xf numFmtId="0" fontId="21" fillId="5" borderId="26" xfId="0" applyFont="1" applyFill="1" applyBorder="1" applyAlignment="1">
      <alignment horizontal="center"/>
    </xf>
    <xf numFmtId="0" fontId="21" fillId="5" borderId="48" xfId="0" applyFont="1" applyFill="1" applyBorder="1" applyAlignment="1">
      <alignment horizontal="center"/>
    </xf>
    <xf numFmtId="0" fontId="21" fillId="5" borderId="49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0" fontId="21" fillId="5" borderId="34" xfId="0" applyFont="1" applyFill="1" applyBorder="1" applyAlignment="1">
      <alignment horizontal="center" wrapText="1"/>
    </xf>
    <xf numFmtId="0" fontId="21" fillId="5" borderId="27" xfId="0" applyFont="1" applyFill="1" applyBorder="1" applyAlignment="1">
      <alignment horizontal="center" wrapText="1"/>
    </xf>
    <xf numFmtId="0" fontId="21" fillId="5" borderId="35" xfId="0" applyFont="1" applyFill="1" applyBorder="1" applyAlignment="1">
      <alignment horizontal="center" wrapText="1"/>
    </xf>
    <xf numFmtId="0" fontId="21" fillId="5" borderId="36" xfId="0" applyFont="1" applyFill="1" applyBorder="1" applyAlignment="1">
      <alignment horizontal="center" wrapText="1"/>
    </xf>
    <xf numFmtId="0" fontId="21" fillId="5" borderId="37" xfId="0" applyFont="1" applyFill="1" applyBorder="1" applyAlignment="1">
      <alignment horizontal="center" wrapText="1"/>
    </xf>
    <xf numFmtId="0" fontId="21" fillId="5" borderId="38" xfId="0" applyFont="1" applyFill="1" applyBorder="1" applyAlignment="1">
      <alignment horizontal="center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6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39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37" xfId="0" applyFont="1" applyFill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4.21</c:v>
                </c:pt>
                <c:pt idx="1">
                  <c:v>4.32</c:v>
                </c:pt>
                <c:pt idx="2">
                  <c:v>4.32</c:v>
                </c:pt>
                <c:pt idx="3">
                  <c:v>4.33</c:v>
                </c:pt>
                <c:pt idx="4">
                  <c:v>4.55</c:v>
                </c:pt>
                <c:pt idx="5">
                  <c:v>4.43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3.37</c:v>
                </c:pt>
                <c:pt idx="1">
                  <c:v>3.44</c:v>
                </c:pt>
                <c:pt idx="2">
                  <c:v>3.51</c:v>
                </c:pt>
                <c:pt idx="3">
                  <c:v>3.59</c:v>
                </c:pt>
                <c:pt idx="4">
                  <c:v>3.44</c:v>
                </c:pt>
                <c:pt idx="5">
                  <c:v>3.37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3.12</c:v>
                </c:pt>
                <c:pt idx="3">
                  <c:v>3.24</c:v>
                </c:pt>
                <c:pt idx="5">
                  <c:v>3.24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4.21</c:v>
                </c:pt>
                <c:pt idx="1">
                  <c:v>4.21</c:v>
                </c:pt>
                <c:pt idx="2">
                  <c:v>4.21</c:v>
                </c:pt>
                <c:pt idx="3">
                  <c:v>4.43</c:v>
                </c:pt>
                <c:pt idx="4">
                  <c:v>4.32</c:v>
                </c:pt>
                <c:pt idx="5">
                  <c:v>4.43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3.18</c:v>
                </c:pt>
                <c:pt idx="1">
                  <c:v>3.37</c:v>
                </c:pt>
                <c:pt idx="2">
                  <c:v>3.44</c:v>
                </c:pt>
                <c:pt idx="3">
                  <c:v>3.44</c:v>
                </c:pt>
                <c:pt idx="4">
                  <c:v>3.44</c:v>
                </c:pt>
                <c:pt idx="5">
                  <c:v>3.44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2.74</c:v>
                </c:pt>
                <c:pt idx="1">
                  <c:v>2.79</c:v>
                </c:pt>
                <c:pt idx="2">
                  <c:v>2.79</c:v>
                </c:pt>
                <c:pt idx="3">
                  <c:v>2.84</c:v>
                </c:pt>
                <c:pt idx="4">
                  <c:v>2.79</c:v>
                </c:pt>
                <c:pt idx="5">
                  <c:v>2.84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2.95</c:v>
                </c:pt>
                <c:pt idx="1">
                  <c:v>2.95</c:v>
                </c:pt>
                <c:pt idx="2">
                  <c:v>3</c:v>
                </c:pt>
                <c:pt idx="3">
                  <c:v>3.12</c:v>
                </c:pt>
                <c:pt idx="4">
                  <c:v>3.12</c:v>
                </c:pt>
                <c:pt idx="5">
                  <c:v>3.06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3.92</c:v>
                </c:pt>
                <c:pt idx="1">
                  <c:v>4.0199999999999996</c:v>
                </c:pt>
                <c:pt idx="2">
                  <c:v>4.0199999999999996</c:v>
                </c:pt>
                <c:pt idx="3">
                  <c:v>4.0199999999999996</c:v>
                </c:pt>
                <c:pt idx="4">
                  <c:v>4.1100000000000003</c:v>
                </c:pt>
                <c:pt idx="5">
                  <c:v>4.0199999999999996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2.4300000000000002</c:v>
                </c:pt>
                <c:pt idx="1">
                  <c:v>2.5299999999999998</c:v>
                </c:pt>
                <c:pt idx="2">
                  <c:v>2.5</c:v>
                </c:pt>
                <c:pt idx="3">
                  <c:v>2.5299999999999998</c:v>
                </c:pt>
                <c:pt idx="4">
                  <c:v>2.57</c:v>
                </c:pt>
                <c:pt idx="5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3.92</c:v>
                </c:pt>
                <c:pt idx="2">
                  <c:v>4.0199999999999996</c:v>
                </c:pt>
                <c:pt idx="3">
                  <c:v>4.1100000000000003</c:v>
                </c:pt>
                <c:pt idx="4">
                  <c:v>4.1100000000000003</c:v>
                </c:pt>
                <c:pt idx="5">
                  <c:v>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3.92</c:v>
                </c:pt>
                <c:pt idx="1">
                  <c:v>3.92</c:v>
                </c:pt>
                <c:pt idx="2">
                  <c:v>3.83</c:v>
                </c:pt>
                <c:pt idx="3">
                  <c:v>3.92</c:v>
                </c:pt>
                <c:pt idx="4">
                  <c:v>4.0199999999999996</c:v>
                </c:pt>
                <c:pt idx="5">
                  <c:v>4.0199999999999996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>
                  <c:v>3.75</c:v>
                </c:pt>
                <c:pt idx="1">
                  <c:v>3.75</c:v>
                </c:pt>
                <c:pt idx="2">
                  <c:v>3.92</c:v>
                </c:pt>
                <c:pt idx="3">
                  <c:v>3.59</c:v>
                </c:pt>
                <c:pt idx="4">
                  <c:v>3.92</c:v>
                </c:pt>
                <c:pt idx="5">
                  <c:v>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Data!$B$20:$J$20</c:f>
              <c:numCache>
                <c:formatCode>General</c:formatCode>
                <c:ptCount val="9"/>
                <c:pt idx="0">
                  <c:v>4.21</c:v>
                </c:pt>
                <c:pt idx="2">
                  <c:v>4.21</c:v>
                </c:pt>
                <c:pt idx="3">
                  <c:v>4.21</c:v>
                </c:pt>
                <c:pt idx="5">
                  <c:v>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Data!$B$21:$J$21</c:f>
              <c:numCache>
                <c:formatCode>General</c:formatCode>
                <c:ptCount val="9"/>
                <c:pt idx="0">
                  <c:v>4.43</c:v>
                </c:pt>
                <c:pt idx="2">
                  <c:v>4.54</c:v>
                </c:pt>
                <c:pt idx="3">
                  <c:v>4.43</c:v>
                </c:pt>
                <c:pt idx="4">
                  <c:v>4.55</c:v>
                </c:pt>
                <c:pt idx="5">
                  <c:v>4.43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Data!$B$22:$J$22</c:f>
              <c:numCache>
                <c:formatCode>General</c:formatCode>
                <c:ptCount val="9"/>
                <c:pt idx="0">
                  <c:v>2.74</c:v>
                </c:pt>
                <c:pt idx="2">
                  <c:v>2.79</c:v>
                </c:pt>
                <c:pt idx="3">
                  <c:v>2.79</c:v>
                </c:pt>
                <c:pt idx="4">
                  <c:v>2.79</c:v>
                </c:pt>
                <c:pt idx="5">
                  <c:v>2.84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Data!$B$23:$J$23</c:f>
              <c:numCache>
                <c:formatCode>General</c:formatCode>
                <c:ptCount val="9"/>
                <c:pt idx="0">
                  <c:v>2.36</c:v>
                </c:pt>
                <c:pt idx="1">
                  <c:v>2.36</c:v>
                </c:pt>
                <c:pt idx="2">
                  <c:v>2.4300000000000002</c:v>
                </c:pt>
                <c:pt idx="3">
                  <c:v>2.13</c:v>
                </c:pt>
                <c:pt idx="4">
                  <c:v>2.2999999999999998</c:v>
                </c:pt>
                <c:pt idx="5">
                  <c:v>2.46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Data!$B$24:$J$24</c:f>
              <c:numCache>
                <c:formatCode>General</c:formatCode>
                <c:ptCount val="9"/>
                <c:pt idx="0">
                  <c:v>2.61</c:v>
                </c:pt>
                <c:pt idx="1">
                  <c:v>2.61</c:v>
                </c:pt>
                <c:pt idx="2">
                  <c:v>2.65</c:v>
                </c:pt>
                <c:pt idx="3">
                  <c:v>2.65</c:v>
                </c:pt>
                <c:pt idx="4">
                  <c:v>2.65</c:v>
                </c:pt>
                <c:pt idx="5">
                  <c:v>2.65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Data!$B$25:$J$25</c:f>
              <c:numCache>
                <c:formatCode>General</c:formatCode>
                <c:ptCount val="9"/>
                <c:pt idx="0">
                  <c:v>2.5099999999999998</c:v>
                </c:pt>
                <c:pt idx="1">
                  <c:v>2.67</c:v>
                </c:pt>
                <c:pt idx="2">
                  <c:v>2.67</c:v>
                </c:pt>
                <c:pt idx="3">
                  <c:v>2.67</c:v>
                </c:pt>
                <c:pt idx="4">
                  <c:v>2.67</c:v>
                </c:pt>
                <c:pt idx="5">
                  <c:v>2.75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Data!$B$26:$J$26</c:f>
              <c:numCache>
                <c:formatCode>General</c:formatCode>
                <c:ptCount val="9"/>
                <c:pt idx="0">
                  <c:v>3.12</c:v>
                </c:pt>
                <c:pt idx="1">
                  <c:v>3.12</c:v>
                </c:pt>
                <c:pt idx="2">
                  <c:v>3.12</c:v>
                </c:pt>
                <c:pt idx="3">
                  <c:v>3.12</c:v>
                </c:pt>
                <c:pt idx="4">
                  <c:v>3.12</c:v>
                </c:pt>
                <c:pt idx="5">
                  <c:v>3.12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Data!$B$27:$J$27</c:f>
              <c:numCache>
                <c:formatCode>General</c:formatCode>
                <c:ptCount val="9"/>
                <c:pt idx="0">
                  <c:v>2.89</c:v>
                </c:pt>
                <c:pt idx="2">
                  <c:v>3.06</c:v>
                </c:pt>
                <c:pt idx="3">
                  <c:v>3.12</c:v>
                </c:pt>
                <c:pt idx="4">
                  <c:v>3.12</c:v>
                </c:pt>
                <c:pt idx="5">
                  <c:v>2.95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Data!$B$28:$J$28</c:f>
              <c:numCache>
                <c:formatCode>General</c:formatCode>
                <c:ptCount val="9"/>
                <c:pt idx="0">
                  <c:v>3.92</c:v>
                </c:pt>
                <c:pt idx="1">
                  <c:v>3.67</c:v>
                </c:pt>
                <c:pt idx="2">
                  <c:v>3.75</c:v>
                </c:pt>
                <c:pt idx="3">
                  <c:v>3.92</c:v>
                </c:pt>
                <c:pt idx="4">
                  <c:v>3.92</c:v>
                </c:pt>
                <c:pt idx="5">
                  <c:v>3.83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Data!$B$29:$J$29</c:f>
              <c:numCache>
                <c:formatCode>General</c:formatCode>
                <c:ptCount val="9"/>
                <c:pt idx="0">
                  <c:v>2.7</c:v>
                </c:pt>
                <c:pt idx="1">
                  <c:v>2.36</c:v>
                </c:pt>
                <c:pt idx="2">
                  <c:v>2.74</c:v>
                </c:pt>
                <c:pt idx="3">
                  <c:v>2.7</c:v>
                </c:pt>
                <c:pt idx="4">
                  <c:v>2.7</c:v>
                </c:pt>
                <c:pt idx="5">
                  <c:v>2.65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Data!$B$30:$J$30</c:f>
              <c:numCache>
                <c:formatCode>General</c:formatCode>
                <c:ptCount val="9"/>
                <c:pt idx="0">
                  <c:v>3.92</c:v>
                </c:pt>
                <c:pt idx="1">
                  <c:v>3.75</c:v>
                </c:pt>
                <c:pt idx="2">
                  <c:v>3.92</c:v>
                </c:pt>
                <c:pt idx="3">
                  <c:v>3.75</c:v>
                </c:pt>
                <c:pt idx="4">
                  <c:v>3.67</c:v>
                </c:pt>
                <c:pt idx="5">
                  <c:v>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5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1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102.61282660332543</c:v>
                </c:pt>
                <c:pt idx="2">
                  <c:v>102.61282660332543</c:v>
                </c:pt>
                <c:pt idx="3">
                  <c:v>102.85035629453682</c:v>
                </c:pt>
                <c:pt idx="4">
                  <c:v>108.07600950118766</c:v>
                </c:pt>
                <c:pt idx="5">
                  <c:v>105.22565320665083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102.07715133531157</c:v>
                </c:pt>
                <c:pt idx="2">
                  <c:v>104.15430267062314</c:v>
                </c:pt>
                <c:pt idx="3">
                  <c:v>106.52818991097924</c:v>
                </c:pt>
                <c:pt idx="4">
                  <c:v>102.07715133531157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103.84615384615385</c:v>
                </c:pt>
                <c:pt idx="4">
                  <c:v>0</c:v>
                </c:pt>
                <c:pt idx="5">
                  <c:v>103.84615384615385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105.22565320665083</c:v>
                </c:pt>
                <c:pt idx="4">
                  <c:v>102.61282660332543</c:v>
                </c:pt>
                <c:pt idx="5">
                  <c:v>105.22565320665083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105.97484276729558</c:v>
                </c:pt>
                <c:pt idx="2">
                  <c:v>108.17610062893081</c:v>
                </c:pt>
                <c:pt idx="3">
                  <c:v>108.17610062893081</c:v>
                </c:pt>
                <c:pt idx="4">
                  <c:v>108.17610062893081</c:v>
                </c:pt>
                <c:pt idx="5">
                  <c:v>108.17610062893081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101.82481751824817</c:v>
                </c:pt>
                <c:pt idx="2">
                  <c:v>101.82481751824817</c:v>
                </c:pt>
                <c:pt idx="3">
                  <c:v>103.64963503649633</c:v>
                </c:pt>
                <c:pt idx="4">
                  <c:v>101.82481751824817</c:v>
                </c:pt>
                <c:pt idx="5">
                  <c:v>103.64963503649633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101.69491525423729</c:v>
                </c:pt>
                <c:pt idx="3">
                  <c:v>105.76271186440678</c:v>
                </c:pt>
                <c:pt idx="4">
                  <c:v>105.76271186440678</c:v>
                </c:pt>
                <c:pt idx="5">
                  <c:v>103.72881355932202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102.55102040816327</c:v>
                </c:pt>
                <c:pt idx="2">
                  <c:v>102.55102040816327</c:v>
                </c:pt>
                <c:pt idx="3">
                  <c:v>102.55102040816327</c:v>
                </c:pt>
                <c:pt idx="4">
                  <c:v>104.84693877551021</c:v>
                </c:pt>
                <c:pt idx="5">
                  <c:v>102.55102040816327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104.11522633744855</c:v>
                </c:pt>
                <c:pt idx="2">
                  <c:v>102.88065843621399</c:v>
                </c:pt>
                <c:pt idx="3">
                  <c:v>104.11522633744855</c:v>
                </c:pt>
                <c:pt idx="4">
                  <c:v>105.76131687242798</c:v>
                </c:pt>
                <c:pt idx="5">
                  <c:v>102.88065843621399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102.55102040816327</c:v>
                </c:pt>
                <c:pt idx="3">
                  <c:v>104.84693877551021</c:v>
                </c:pt>
                <c:pt idx="4">
                  <c:v>104.84693877551021</c:v>
                </c:pt>
                <c:pt idx="5">
                  <c:v>107.39795918367348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97.704081632653057</c:v>
                </c:pt>
                <c:pt idx="3">
                  <c:v>100</c:v>
                </c:pt>
                <c:pt idx="4">
                  <c:v>102.55102040816327</c:v>
                </c:pt>
                <c:pt idx="5">
                  <c:v>102.55102040816327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104.53333333333332</c:v>
                </c:pt>
                <c:pt idx="3">
                  <c:v>95.73333333333332</c:v>
                </c:pt>
                <c:pt idx="4">
                  <c:v>104.53333333333332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102.48306997742664</c:v>
                </c:pt>
                <c:pt idx="3">
                  <c:v>100</c:v>
                </c:pt>
                <c:pt idx="4">
                  <c:v>102.70880361173815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101.82481751824817</c:v>
                </c:pt>
                <c:pt idx="3">
                  <c:v>101.82481751824817</c:v>
                </c:pt>
                <c:pt idx="4">
                  <c:v>101.82481751824817</c:v>
                </c:pt>
                <c:pt idx="5">
                  <c:v>103.64963503649633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102.96610169491527</c:v>
                </c:pt>
                <c:pt idx="3">
                  <c:v>90.254237288135599</c:v>
                </c:pt>
                <c:pt idx="4">
                  <c:v>97.457627118644069</c:v>
                </c:pt>
                <c:pt idx="5">
                  <c:v>104.23728813559323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101.53256704980842</c:v>
                </c:pt>
                <c:pt idx="3">
                  <c:v>101.53256704980842</c:v>
                </c:pt>
                <c:pt idx="4">
                  <c:v>101.53256704980842</c:v>
                </c:pt>
                <c:pt idx="5">
                  <c:v>101.53256704980842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106.3745019920319</c:v>
                </c:pt>
                <c:pt idx="2">
                  <c:v>106.3745019920319</c:v>
                </c:pt>
                <c:pt idx="3">
                  <c:v>106.3745019920319</c:v>
                </c:pt>
                <c:pt idx="4">
                  <c:v>106.3745019920319</c:v>
                </c:pt>
                <c:pt idx="5">
                  <c:v>109.56175298804783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105.88235294117648</c:v>
                </c:pt>
                <c:pt idx="3">
                  <c:v>107.9584775086505</c:v>
                </c:pt>
                <c:pt idx="4">
                  <c:v>107.9584775086505</c:v>
                </c:pt>
                <c:pt idx="5">
                  <c:v>102.07612456747405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93.622448979591837</c:v>
                </c:pt>
                <c:pt idx="2">
                  <c:v>95.66326530612244</c:v>
                </c:pt>
                <c:pt idx="3">
                  <c:v>100</c:v>
                </c:pt>
                <c:pt idx="4">
                  <c:v>100</c:v>
                </c:pt>
                <c:pt idx="5">
                  <c:v>97.704081632653057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87.407407407407405</c:v>
                </c:pt>
                <c:pt idx="2">
                  <c:v>101.48148148148148</c:v>
                </c:pt>
                <c:pt idx="3">
                  <c:v>100</c:v>
                </c:pt>
                <c:pt idx="4">
                  <c:v>100</c:v>
                </c:pt>
                <c:pt idx="5">
                  <c:v>98.148148148148138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95.66326530612244</c:v>
                </c:pt>
                <c:pt idx="2">
                  <c:v>100</c:v>
                </c:pt>
                <c:pt idx="3">
                  <c:v>95.66326530612244</c:v>
                </c:pt>
                <c:pt idx="4">
                  <c:v>93.622448979591837</c:v>
                </c:pt>
                <c:pt idx="5">
                  <c:v>95.66326530612244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1.9288859744797304</c:v>
                  </c:pt>
                  <c:pt idx="2">
                    <c:v>1.0164552778024376</c:v>
                  </c:pt>
                  <c:pt idx="3">
                    <c:v>1.5251801960254221</c:v>
                  </c:pt>
                  <c:pt idx="4">
                    <c:v>1.3695025804716403</c:v>
                  </c:pt>
                  <c:pt idx="5">
                    <c:v>1.2096618332660212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1.9288859744797304</c:v>
                  </c:pt>
                  <c:pt idx="2">
                    <c:v>1.0164552778024376</c:v>
                  </c:pt>
                  <c:pt idx="3">
                    <c:v>1.5251801960254221</c:v>
                  </c:pt>
                  <c:pt idx="4">
                    <c:v>1.3695025804716403</c:v>
                  </c:pt>
                  <c:pt idx="5">
                    <c:v>1.2096618332660212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100.13079462676153</c:v>
                </c:pt>
                <c:pt idx="2">
                  <c:v>102.13141976614102</c:v>
                </c:pt>
                <c:pt idx="3">
                  <c:v>102.03883418720029</c:v>
                </c:pt>
                <c:pt idx="4">
                  <c:v>102.97849568547946</c:v>
                </c:pt>
                <c:pt idx="5">
                  <c:v>102.51328394716359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95.2</c:v>
                </c:pt>
                <c:pt idx="1">
                  <c:v>95.2</c:v>
                </c:pt>
                <c:pt idx="2">
                  <c:v>95.2</c:v>
                </c:pt>
                <c:pt idx="3">
                  <c:v>95.2</c:v>
                </c:pt>
                <c:pt idx="4">
                  <c:v>95.2</c:v>
                </c:pt>
                <c:pt idx="5">
                  <c:v>95.2</c:v>
                </c:pt>
                <c:pt idx="6">
                  <c:v>95.2</c:v>
                </c:pt>
                <c:pt idx="7">
                  <c:v>95.2</c:v>
                </c:pt>
                <c:pt idx="8">
                  <c:v>95.2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104.8</c:v>
                </c:pt>
                <c:pt idx="1">
                  <c:v>104.8</c:v>
                </c:pt>
                <c:pt idx="2">
                  <c:v>104.8</c:v>
                </c:pt>
                <c:pt idx="3">
                  <c:v>104.8</c:v>
                </c:pt>
                <c:pt idx="4">
                  <c:v>104.8</c:v>
                </c:pt>
                <c:pt idx="5">
                  <c:v>104.8</c:v>
                </c:pt>
                <c:pt idx="6">
                  <c:v>104.8</c:v>
                </c:pt>
                <c:pt idx="7">
                  <c:v>104.8</c:v>
                </c:pt>
                <c:pt idx="8">
                  <c:v>104.8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86.4</c:v>
                </c:pt>
                <c:pt idx="1">
                  <c:v>86.4</c:v>
                </c:pt>
                <c:pt idx="2">
                  <c:v>86.4</c:v>
                </c:pt>
                <c:pt idx="3">
                  <c:v>86.4</c:v>
                </c:pt>
                <c:pt idx="4">
                  <c:v>86.4</c:v>
                </c:pt>
                <c:pt idx="5">
                  <c:v>86.4</c:v>
                </c:pt>
                <c:pt idx="6">
                  <c:v>86.4</c:v>
                </c:pt>
                <c:pt idx="7">
                  <c:v>86.4</c:v>
                </c:pt>
                <c:pt idx="8">
                  <c:v>86.4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113.6</c:v>
                </c:pt>
                <c:pt idx="1">
                  <c:v>113.6</c:v>
                </c:pt>
                <c:pt idx="2">
                  <c:v>113.6</c:v>
                </c:pt>
                <c:pt idx="3">
                  <c:v>113.6</c:v>
                </c:pt>
                <c:pt idx="4">
                  <c:v>113.6</c:v>
                </c:pt>
                <c:pt idx="5">
                  <c:v>113.6</c:v>
                </c:pt>
                <c:pt idx="6">
                  <c:v>113.6</c:v>
                </c:pt>
                <c:pt idx="7">
                  <c:v>113.6</c:v>
                </c:pt>
                <c:pt idx="8">
                  <c:v>113.6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opLeftCell="A2" zoomScale="110" zoomScaleNormal="110" workbookViewId="0">
      <selection activeCell="F17" sqref="F17"/>
    </sheetView>
  </sheetViews>
  <sheetFormatPr baseColWidth="10" defaultColWidth="11.42578125" defaultRowHeight="12.75" x14ac:dyDescent="0.2"/>
  <cols>
    <col min="1" max="2" width="11.42578125" style="64"/>
    <col min="3" max="3" width="31.42578125" style="64" bestFit="1" customWidth="1"/>
    <col min="4" max="16384" width="11.42578125" style="64"/>
  </cols>
  <sheetData>
    <row r="3" spans="3:9" ht="57" customHeight="1" x14ac:dyDescent="0.6">
      <c r="C3" s="111" t="s">
        <v>45</v>
      </c>
      <c r="D3" s="111"/>
      <c r="E3" s="111"/>
      <c r="F3" s="111"/>
      <c r="G3" s="111"/>
      <c r="H3" s="111"/>
      <c r="I3" s="111"/>
    </row>
    <row r="5" spans="3:9" ht="34.5" x14ac:dyDescent="0.45">
      <c r="C5" s="65" t="s">
        <v>46</v>
      </c>
      <c r="D5" s="65" t="s">
        <v>53</v>
      </c>
    </row>
    <row r="8" spans="3:9" ht="25.5" customHeight="1" x14ac:dyDescent="0.3">
      <c r="C8" s="66" t="s">
        <v>47</v>
      </c>
      <c r="D8" s="67" t="s">
        <v>83</v>
      </c>
      <c r="E8" s="68"/>
      <c r="F8" s="68"/>
      <c r="G8" s="68"/>
      <c r="H8" s="68"/>
      <c r="I8" s="69"/>
    </row>
    <row r="9" spans="3:9" ht="26.25" customHeight="1" x14ac:dyDescent="0.3">
      <c r="C9" s="66" t="s">
        <v>48</v>
      </c>
      <c r="D9" s="112">
        <v>44228</v>
      </c>
      <c r="E9" s="113"/>
      <c r="F9" s="113"/>
      <c r="G9" s="113"/>
      <c r="H9" s="113"/>
      <c r="I9" s="114"/>
    </row>
    <row r="10" spans="3:9" ht="20.25" x14ac:dyDescent="0.3">
      <c r="C10" s="66" t="s">
        <v>49</v>
      </c>
      <c r="D10" s="115" t="s">
        <v>86</v>
      </c>
      <c r="E10" s="116"/>
      <c r="F10" s="116"/>
      <c r="G10" s="116"/>
      <c r="H10" s="116"/>
      <c r="I10" s="117"/>
    </row>
    <row r="11" spans="3:9" x14ac:dyDescent="0.2">
      <c r="C11" s="70" t="s">
        <v>50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66" t="s">
        <v>51</v>
      </c>
      <c r="D12" s="121" t="s">
        <v>84</v>
      </c>
      <c r="E12" s="122"/>
      <c r="F12" s="122"/>
      <c r="G12" s="122"/>
      <c r="H12" s="122"/>
      <c r="I12" s="123"/>
    </row>
    <row r="13" spans="3:9" ht="24.75" customHeight="1" x14ac:dyDescent="0.3">
      <c r="C13" s="66" t="s">
        <v>52</v>
      </c>
      <c r="D13" s="121" t="s">
        <v>85</v>
      </c>
      <c r="E13" s="122"/>
      <c r="F13" s="122"/>
      <c r="G13" s="122"/>
      <c r="H13" s="122"/>
      <c r="I13" s="123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J28" sqref="J28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7" width="13.7109375" style="72" bestFit="1" customWidth="1"/>
    <col min="8" max="16384" width="11.42578125" style="72"/>
  </cols>
  <sheetData>
    <row r="1" spans="1:7" ht="20.25" x14ac:dyDescent="0.3">
      <c r="A1" s="71" t="s">
        <v>43</v>
      </c>
      <c r="B1" s="71"/>
      <c r="C1" s="71"/>
      <c r="D1" s="71"/>
      <c r="E1" s="71"/>
      <c r="F1" s="71"/>
      <c r="G1" s="71"/>
    </row>
    <row r="2" spans="1:7" ht="20.25" x14ac:dyDescent="0.3">
      <c r="A2" s="73" t="s">
        <v>105</v>
      </c>
      <c r="B2" s="71"/>
      <c r="C2" s="71"/>
      <c r="D2" s="71"/>
      <c r="E2" s="71"/>
      <c r="F2" s="71"/>
      <c r="G2" s="71"/>
    </row>
    <row r="3" spans="1:7" ht="20.25" x14ac:dyDescent="0.3">
      <c r="A3" s="71" t="s">
        <v>54</v>
      </c>
      <c r="B3" s="74"/>
      <c r="C3" s="71"/>
      <c r="D3" s="71"/>
      <c r="E3" s="71"/>
      <c r="F3" s="71"/>
      <c r="G3" s="71"/>
    </row>
    <row r="4" spans="1:7" ht="15" x14ac:dyDescent="0.2">
      <c r="A4" s="75" t="s">
        <v>41</v>
      </c>
      <c r="B4" s="75"/>
      <c r="C4" s="75"/>
      <c r="D4" s="75"/>
      <c r="E4" s="75"/>
      <c r="F4" s="75"/>
      <c r="G4" s="75"/>
    </row>
    <row r="5" spans="1:7" ht="15" x14ac:dyDescent="0.2">
      <c r="A5" s="76" t="s">
        <v>81</v>
      </c>
      <c r="B5" s="77"/>
      <c r="C5" s="77"/>
      <c r="D5" s="77"/>
      <c r="E5" s="77"/>
      <c r="F5" s="77"/>
      <c r="G5" s="77"/>
    </row>
    <row r="6" spans="1:7" ht="15" x14ac:dyDescent="0.2">
      <c r="A6" s="75"/>
      <c r="B6" s="77"/>
      <c r="C6" s="77"/>
      <c r="D6" s="75"/>
      <c r="E6" s="75"/>
      <c r="F6" s="75"/>
      <c r="G6" s="75"/>
    </row>
    <row r="7" spans="1:7" ht="15" x14ac:dyDescent="0.2">
      <c r="A7" s="75" t="s">
        <v>42</v>
      </c>
      <c r="B7" s="77"/>
      <c r="C7" s="77"/>
      <c r="D7" s="77"/>
      <c r="E7" s="77"/>
      <c r="F7" s="77"/>
      <c r="G7" s="77"/>
    </row>
    <row r="8" spans="1:7" ht="15" x14ac:dyDescent="0.2">
      <c r="A8" s="76" t="s">
        <v>98</v>
      </c>
      <c r="B8" s="77"/>
      <c r="C8" s="77"/>
      <c r="D8" s="77"/>
      <c r="E8" s="77"/>
      <c r="F8" s="77"/>
      <c r="G8" s="77"/>
    </row>
    <row r="9" spans="1:7" ht="15" x14ac:dyDescent="0.2">
      <c r="A9" s="75"/>
      <c r="B9" s="77"/>
      <c r="C9" s="77"/>
      <c r="D9" s="77"/>
      <c r="E9" s="75"/>
      <c r="F9" s="75"/>
      <c r="G9" s="75"/>
    </row>
    <row r="10" spans="1:7" ht="15" x14ac:dyDescent="0.2">
      <c r="A10" s="75" t="s">
        <v>44</v>
      </c>
      <c r="B10" s="77"/>
      <c r="C10" s="77"/>
      <c r="D10" s="77"/>
      <c r="E10" s="77"/>
      <c r="F10" s="77"/>
      <c r="G10" s="77"/>
    </row>
    <row r="11" spans="1:7" ht="15" x14ac:dyDescent="0.2">
      <c r="A11" s="76" t="s">
        <v>106</v>
      </c>
      <c r="B11" s="77"/>
      <c r="C11" s="77"/>
      <c r="D11" s="77"/>
      <c r="E11" s="77"/>
      <c r="F11" s="77"/>
      <c r="G11" s="77"/>
    </row>
    <row r="12" spans="1:7" ht="15" x14ac:dyDescent="0.2">
      <c r="A12" s="75"/>
      <c r="B12" s="75"/>
      <c r="C12" s="75"/>
      <c r="D12" s="75"/>
      <c r="E12" s="75"/>
      <c r="F12" s="75"/>
      <c r="G12" s="75"/>
    </row>
    <row r="13" spans="1:7" ht="15" x14ac:dyDescent="0.2">
      <c r="A13" s="75" t="s">
        <v>35</v>
      </c>
      <c r="B13" s="75"/>
      <c r="C13" s="75"/>
      <c r="D13" s="75"/>
      <c r="E13" s="75"/>
      <c r="F13" s="75"/>
      <c r="G13" s="75"/>
    </row>
    <row r="14" spans="1:7" ht="15" x14ac:dyDescent="0.2">
      <c r="A14" s="78" t="s">
        <v>109</v>
      </c>
      <c r="B14" s="79" t="s">
        <v>32</v>
      </c>
      <c r="C14" s="79"/>
      <c r="D14" s="79"/>
      <c r="E14" s="75"/>
      <c r="F14" s="75"/>
      <c r="G14" s="75"/>
    </row>
    <row r="15" spans="1:7" ht="15" x14ac:dyDescent="0.2">
      <c r="A15" s="78"/>
      <c r="B15" s="79" t="s">
        <v>34</v>
      </c>
      <c r="C15" s="80"/>
      <c r="D15" s="81"/>
      <c r="E15" s="75"/>
      <c r="F15" s="75"/>
      <c r="G15" s="77"/>
    </row>
    <row r="16" spans="1:7" ht="15" x14ac:dyDescent="0.2">
      <c r="A16" s="78"/>
      <c r="B16" s="82" t="s">
        <v>33</v>
      </c>
      <c r="C16" s="83"/>
      <c r="D16" s="84"/>
      <c r="E16" s="75"/>
      <c r="F16" s="75"/>
      <c r="G16" s="75"/>
    </row>
    <row r="17" spans="1:7" ht="15" x14ac:dyDescent="0.2">
      <c r="A17" s="75"/>
      <c r="B17" s="75"/>
      <c r="C17" s="75"/>
      <c r="D17" s="75"/>
      <c r="E17" s="75"/>
      <c r="F17" s="75"/>
      <c r="G17" s="75"/>
    </row>
    <row r="18" spans="1:7" ht="15" x14ac:dyDescent="0.2">
      <c r="A18" s="75" t="s">
        <v>37</v>
      </c>
      <c r="B18" s="75"/>
      <c r="C18" s="75"/>
      <c r="D18" s="75"/>
      <c r="E18" s="75"/>
      <c r="F18" s="75"/>
      <c r="G18" s="75"/>
    </row>
    <row r="19" spans="1:7" ht="15" x14ac:dyDescent="0.2">
      <c r="A19" s="78"/>
      <c r="B19" s="79" t="s">
        <v>36</v>
      </c>
      <c r="C19" s="75"/>
      <c r="D19" s="75"/>
      <c r="E19" s="75"/>
      <c r="F19" s="75"/>
      <c r="G19" s="75"/>
    </row>
    <row r="20" spans="1:7" ht="15" x14ac:dyDescent="0.2">
      <c r="A20" s="78"/>
      <c r="B20" s="79" t="s">
        <v>39</v>
      </c>
      <c r="C20" s="75"/>
      <c r="D20" s="75"/>
      <c r="E20" s="75"/>
      <c r="F20" s="75"/>
      <c r="G20" s="75"/>
    </row>
    <row r="21" spans="1:7" ht="15" x14ac:dyDescent="0.2">
      <c r="A21" s="78"/>
      <c r="B21" s="79" t="s">
        <v>38</v>
      </c>
      <c r="C21" s="75"/>
      <c r="D21" s="75"/>
      <c r="E21" s="75"/>
      <c r="F21" s="75"/>
      <c r="G21" s="75"/>
    </row>
    <row r="22" spans="1:7" ht="15" x14ac:dyDescent="0.2">
      <c r="A22" s="78" t="s">
        <v>110</v>
      </c>
      <c r="B22" s="79" t="s">
        <v>40</v>
      </c>
      <c r="C22" s="75"/>
      <c r="D22" s="75"/>
      <c r="E22" s="75"/>
      <c r="F22" s="75"/>
      <c r="G22" s="75"/>
    </row>
    <row r="23" spans="1:7" ht="15" x14ac:dyDescent="0.2">
      <c r="A23" s="75"/>
      <c r="B23" s="75"/>
      <c r="C23" s="75"/>
      <c r="D23" s="75"/>
      <c r="E23" s="75"/>
      <c r="F23" s="75"/>
      <c r="G23" s="75"/>
    </row>
    <row r="24" spans="1:7" ht="15" x14ac:dyDescent="0.2">
      <c r="A24" s="75" t="s">
        <v>55</v>
      </c>
      <c r="B24" s="75"/>
      <c r="C24" s="75"/>
      <c r="D24" s="75"/>
      <c r="E24" s="75"/>
      <c r="F24" s="75"/>
      <c r="G24" s="75"/>
    </row>
    <row r="25" spans="1:7" ht="15.75" x14ac:dyDescent="0.25">
      <c r="A25" s="85" t="s">
        <v>56</v>
      </c>
      <c r="B25" s="79" t="s">
        <v>57</v>
      </c>
      <c r="C25" s="79" t="s">
        <v>58</v>
      </c>
      <c r="D25" s="79" t="s">
        <v>59</v>
      </c>
      <c r="E25" s="79" t="s">
        <v>60</v>
      </c>
      <c r="F25" s="79" t="s">
        <v>61</v>
      </c>
      <c r="G25" s="79" t="s">
        <v>62</v>
      </c>
    </row>
    <row r="26" spans="1:7" ht="15" x14ac:dyDescent="0.2">
      <c r="A26" s="79" t="s">
        <v>63</v>
      </c>
      <c r="B26" s="125" t="s">
        <v>90</v>
      </c>
      <c r="C26" s="126"/>
      <c r="D26" s="126"/>
      <c r="E26" s="126"/>
      <c r="F26" s="126"/>
      <c r="G26" s="127"/>
    </row>
    <row r="27" spans="1:7" ht="15" x14ac:dyDescent="0.2">
      <c r="A27" s="79" t="s">
        <v>64</v>
      </c>
      <c r="B27" s="76" t="s">
        <v>96</v>
      </c>
      <c r="C27" s="76" t="s">
        <v>91</v>
      </c>
      <c r="D27" s="76" t="s">
        <v>92</v>
      </c>
      <c r="E27" s="76" t="s">
        <v>93</v>
      </c>
      <c r="F27" s="76" t="s">
        <v>94</v>
      </c>
      <c r="G27" s="76" t="s">
        <v>95</v>
      </c>
    </row>
    <row r="28" spans="1:7" ht="15" x14ac:dyDescent="0.2">
      <c r="A28" s="79" t="s">
        <v>65</v>
      </c>
      <c r="B28" s="131" t="s">
        <v>97</v>
      </c>
      <c r="C28" s="132"/>
      <c r="D28" s="132"/>
      <c r="E28" s="132"/>
      <c r="F28" s="132"/>
      <c r="G28" s="133"/>
    </row>
    <row r="29" spans="1:7" ht="15" x14ac:dyDescent="0.2">
      <c r="A29" s="79" t="s">
        <v>66</v>
      </c>
      <c r="B29" s="134"/>
      <c r="C29" s="135"/>
      <c r="D29" s="135"/>
      <c r="E29" s="135"/>
      <c r="F29" s="135"/>
      <c r="G29" s="136"/>
    </row>
    <row r="30" spans="1:7" ht="15.75" x14ac:dyDescent="0.25">
      <c r="A30" s="79" t="s">
        <v>67</v>
      </c>
      <c r="B30" s="125" t="s">
        <v>87</v>
      </c>
      <c r="C30" s="126"/>
      <c r="D30" s="126"/>
      <c r="E30" s="126"/>
      <c r="F30" s="126"/>
      <c r="G30" s="127"/>
    </row>
    <row r="31" spans="1:7" ht="15.75" thickBot="1" x14ac:dyDescent="0.25">
      <c r="A31" s="86" t="s">
        <v>68</v>
      </c>
      <c r="B31" s="128" t="s">
        <v>89</v>
      </c>
      <c r="C31" s="129"/>
      <c r="D31" s="129"/>
      <c r="E31" s="129"/>
      <c r="F31" s="129"/>
      <c r="G31" s="130"/>
    </row>
    <row r="32" spans="1:7" ht="15" x14ac:dyDescent="0.2">
      <c r="A32" s="87" t="s">
        <v>69</v>
      </c>
      <c r="B32" s="88"/>
      <c r="C32" s="88"/>
      <c r="D32" s="88"/>
      <c r="E32" s="88"/>
      <c r="F32" s="88"/>
      <c r="G32" s="89"/>
    </row>
    <row r="33" spans="1:7" ht="15" x14ac:dyDescent="0.2">
      <c r="A33" s="90" t="s">
        <v>70</v>
      </c>
      <c r="B33" s="125" t="s">
        <v>82</v>
      </c>
      <c r="C33" s="126"/>
      <c r="D33" s="126"/>
      <c r="E33" s="126"/>
      <c r="F33" s="126"/>
      <c r="G33" s="127"/>
    </row>
    <row r="34" spans="1:7" ht="15" x14ac:dyDescent="0.2">
      <c r="A34" s="90" t="s">
        <v>71</v>
      </c>
      <c r="B34" s="125" t="s">
        <v>87</v>
      </c>
      <c r="C34" s="126"/>
      <c r="D34" s="126"/>
      <c r="E34" s="126"/>
      <c r="F34" s="126"/>
      <c r="G34" s="127"/>
    </row>
    <row r="35" spans="1:7" ht="15.75" thickBot="1" x14ac:dyDescent="0.25">
      <c r="A35" s="91" t="s">
        <v>72</v>
      </c>
      <c r="B35" s="128" t="s">
        <v>88</v>
      </c>
      <c r="C35" s="129"/>
      <c r="D35" s="129"/>
      <c r="E35" s="129"/>
      <c r="F35" s="129"/>
      <c r="G35" s="130"/>
    </row>
    <row r="36" spans="1:7" ht="15" x14ac:dyDescent="0.2">
      <c r="A36" s="92" t="s">
        <v>73</v>
      </c>
      <c r="B36" s="92"/>
      <c r="C36" s="92"/>
      <c r="D36" s="92"/>
      <c r="E36" s="92"/>
      <c r="F36" s="92"/>
      <c r="G36" s="92"/>
    </row>
    <row r="37" spans="1:7" ht="18" x14ac:dyDescent="0.2">
      <c r="A37" s="79" t="s">
        <v>74</v>
      </c>
      <c r="B37" s="76"/>
      <c r="C37" s="76"/>
      <c r="D37" s="76"/>
      <c r="E37" s="76"/>
      <c r="F37" s="76"/>
      <c r="G37" s="76"/>
    </row>
    <row r="38" spans="1:7" ht="15" x14ac:dyDescent="0.2">
      <c r="A38" s="79" t="s">
        <v>31</v>
      </c>
      <c r="B38" s="76"/>
      <c r="C38" s="76"/>
      <c r="D38" s="76"/>
      <c r="E38" s="76"/>
      <c r="F38" s="76"/>
      <c r="G38" s="76"/>
    </row>
    <row r="39" spans="1:7" ht="15" x14ac:dyDescent="0.2">
      <c r="A39" s="79" t="s">
        <v>75</v>
      </c>
      <c r="B39" s="76"/>
      <c r="C39" s="76"/>
      <c r="D39" s="76"/>
      <c r="E39" s="76"/>
      <c r="F39" s="76"/>
      <c r="G39" s="76"/>
    </row>
    <row r="40" spans="1:7" ht="15" x14ac:dyDescent="0.2">
      <c r="A40" s="79" t="s">
        <v>76</v>
      </c>
      <c r="B40" s="104" t="s">
        <v>89</v>
      </c>
      <c r="C40" s="104" t="s">
        <v>89</v>
      </c>
      <c r="D40" s="104" t="s">
        <v>89</v>
      </c>
      <c r="E40" s="104" t="s">
        <v>89</v>
      </c>
      <c r="F40" s="104" t="s">
        <v>89</v>
      </c>
      <c r="G40" s="104" t="s">
        <v>89</v>
      </c>
    </row>
    <row r="41" spans="1:7" ht="15" x14ac:dyDescent="0.2">
      <c r="A41" s="79" t="s">
        <v>77</v>
      </c>
      <c r="B41" s="76"/>
      <c r="C41" s="76"/>
      <c r="D41" s="76"/>
      <c r="E41" s="76"/>
      <c r="F41" s="76"/>
      <c r="G41" s="76"/>
    </row>
    <row r="42" spans="1:7" ht="15" x14ac:dyDescent="0.2">
      <c r="A42" s="75"/>
      <c r="B42" s="75"/>
      <c r="C42" s="75"/>
      <c r="D42" s="75"/>
      <c r="E42" s="75"/>
      <c r="F42" s="75"/>
      <c r="G42" s="75"/>
    </row>
    <row r="43" spans="1:7" ht="15" x14ac:dyDescent="0.2">
      <c r="A43" s="124" t="s">
        <v>78</v>
      </c>
      <c r="B43" s="124"/>
      <c r="C43" s="124"/>
      <c r="D43" s="124"/>
      <c r="E43" s="124"/>
      <c r="F43" s="124"/>
      <c r="G43" s="124"/>
    </row>
  </sheetData>
  <mergeCells count="8">
    <mergeCell ref="A43:G43"/>
    <mergeCell ref="B26:G26"/>
    <mergeCell ref="B33:G33"/>
    <mergeCell ref="B34:G34"/>
    <mergeCell ref="B35:G35"/>
    <mergeCell ref="B28:G29"/>
    <mergeCell ref="B30:G30"/>
    <mergeCell ref="B31:G3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="80" zoomScaleNormal="80" workbookViewId="0">
      <selection activeCell="J33" sqref="J33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3"/>
    <col min="43" max="135" width="11.42578125" style="8"/>
  </cols>
  <sheetData>
    <row r="1" spans="1:18" ht="23.25" x14ac:dyDescent="0.35">
      <c r="A1" s="13" t="s">
        <v>13</v>
      </c>
      <c r="B1" s="14"/>
      <c r="C1" s="142" t="s">
        <v>99</v>
      </c>
      <c r="D1" s="143"/>
      <c r="E1" s="143"/>
      <c r="F1" s="143"/>
      <c r="G1" s="143"/>
      <c r="H1" s="143"/>
      <c r="I1" s="143"/>
      <c r="J1" s="143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4.8</v>
      </c>
      <c r="C3" s="18" t="s">
        <v>25</v>
      </c>
      <c r="D3" s="17"/>
      <c r="E3" s="7">
        <v>13.6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8</v>
      </c>
      <c r="D6" s="3">
        <v>12</v>
      </c>
      <c r="E6" s="3">
        <v>24</v>
      </c>
      <c r="F6" s="3">
        <v>36</v>
      </c>
      <c r="G6" s="3">
        <v>48</v>
      </c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44" t="s">
        <v>21</v>
      </c>
      <c r="C7" s="145"/>
      <c r="D7" s="145"/>
      <c r="E7" s="145"/>
      <c r="F7" s="145"/>
      <c r="G7" s="145"/>
      <c r="H7" s="146"/>
      <c r="I7" s="147"/>
      <c r="J7" s="148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>
        <v>4.21</v>
      </c>
      <c r="C8">
        <v>4.32</v>
      </c>
      <c r="D8">
        <v>4.32</v>
      </c>
      <c r="E8">
        <v>4.33</v>
      </c>
      <c r="F8">
        <v>4.55</v>
      </c>
      <c r="G8">
        <v>4.43</v>
      </c>
      <c r="H8" s="108"/>
      <c r="I8" s="108"/>
      <c r="J8" s="105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>
        <v>3.37</v>
      </c>
      <c r="C9">
        <v>3.44</v>
      </c>
      <c r="D9">
        <v>3.51</v>
      </c>
      <c r="E9">
        <v>3.59</v>
      </c>
      <c r="F9">
        <v>3.44</v>
      </c>
      <c r="G9">
        <v>3.37</v>
      </c>
      <c r="H9" s="108"/>
      <c r="I9" s="108"/>
      <c r="J9" s="106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>
        <v>3.12</v>
      </c>
      <c r="E10">
        <v>3.24</v>
      </c>
      <c r="G10">
        <v>3.24</v>
      </c>
      <c r="H10" s="108"/>
      <c r="I10" s="108"/>
      <c r="J10" s="106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>
        <v>4.21</v>
      </c>
      <c r="C11">
        <v>4.21</v>
      </c>
      <c r="D11">
        <v>4.21</v>
      </c>
      <c r="E11">
        <v>4.43</v>
      </c>
      <c r="F11">
        <v>4.32</v>
      </c>
      <c r="G11">
        <v>4.43</v>
      </c>
      <c r="H11" s="108"/>
      <c r="I11" s="108"/>
      <c r="J11" s="106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>
        <v>3.18</v>
      </c>
      <c r="C12">
        <v>3.37</v>
      </c>
      <c r="D12">
        <v>3.44</v>
      </c>
      <c r="E12">
        <v>3.44</v>
      </c>
      <c r="F12">
        <v>3.44</v>
      </c>
      <c r="G12">
        <v>3.44</v>
      </c>
      <c r="H12" s="108"/>
      <c r="I12" s="108"/>
      <c r="J12" s="106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>
        <v>2.74</v>
      </c>
      <c r="C13">
        <v>2.79</v>
      </c>
      <c r="D13">
        <v>2.79</v>
      </c>
      <c r="E13">
        <v>2.84</v>
      </c>
      <c r="F13">
        <v>2.79</v>
      </c>
      <c r="G13">
        <v>2.84</v>
      </c>
      <c r="H13" s="108"/>
      <c r="I13" s="108"/>
      <c r="J13" s="106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>
        <v>2.95</v>
      </c>
      <c r="C14">
        <v>2.95</v>
      </c>
      <c r="D14">
        <v>3</v>
      </c>
      <c r="E14">
        <v>3.12</v>
      </c>
      <c r="F14">
        <v>3.12</v>
      </c>
      <c r="G14">
        <v>3.06</v>
      </c>
      <c r="H14" s="108"/>
      <c r="I14" s="108"/>
      <c r="J14" s="106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>
        <v>3.92</v>
      </c>
      <c r="C15">
        <v>4.0199999999999996</v>
      </c>
      <c r="D15">
        <v>4.0199999999999996</v>
      </c>
      <c r="E15">
        <v>4.0199999999999996</v>
      </c>
      <c r="F15">
        <v>4.1100000000000003</v>
      </c>
      <c r="G15">
        <v>4.0199999999999996</v>
      </c>
      <c r="H15" s="108"/>
      <c r="I15" s="108"/>
      <c r="J15" s="106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>
        <v>2.4300000000000002</v>
      </c>
      <c r="C16">
        <v>2.5299999999999998</v>
      </c>
      <c r="D16">
        <v>2.5</v>
      </c>
      <c r="E16">
        <v>2.5299999999999998</v>
      </c>
      <c r="F16">
        <v>2.57</v>
      </c>
      <c r="G16">
        <v>2.5</v>
      </c>
      <c r="H16" s="108"/>
      <c r="I16" s="108"/>
      <c r="J16" s="106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>
        <v>3.92</v>
      </c>
      <c r="D17">
        <v>4.0199999999999996</v>
      </c>
      <c r="E17">
        <v>4.1100000000000003</v>
      </c>
      <c r="F17">
        <v>4.1100000000000003</v>
      </c>
      <c r="G17">
        <v>4.21</v>
      </c>
      <c r="H17" s="108"/>
      <c r="I17" s="108"/>
      <c r="J17" s="106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30">
        <v>11</v>
      </c>
      <c r="B18">
        <v>3.92</v>
      </c>
      <c r="C18">
        <v>3.92</v>
      </c>
      <c r="D18">
        <v>3.83</v>
      </c>
      <c r="E18">
        <v>3.92</v>
      </c>
      <c r="F18">
        <v>4.0199999999999996</v>
      </c>
      <c r="G18">
        <v>4.0199999999999996</v>
      </c>
      <c r="H18" s="108"/>
      <c r="I18" s="108"/>
      <c r="J18" s="106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30">
        <v>12</v>
      </c>
      <c r="B19">
        <v>3.75</v>
      </c>
      <c r="C19">
        <v>3.75</v>
      </c>
      <c r="D19">
        <v>3.92</v>
      </c>
      <c r="E19">
        <v>3.59</v>
      </c>
      <c r="F19">
        <v>3.92</v>
      </c>
      <c r="G19">
        <v>3.75</v>
      </c>
      <c r="H19" s="108"/>
      <c r="I19" s="108"/>
      <c r="J19" s="106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30">
        <v>13</v>
      </c>
      <c r="B20">
        <v>4.21</v>
      </c>
      <c r="D20">
        <v>4.21</v>
      </c>
      <c r="E20">
        <v>4.21</v>
      </c>
      <c r="G20">
        <v>4.21</v>
      </c>
      <c r="H20" s="108"/>
      <c r="I20" s="108"/>
      <c r="J20" s="106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30">
        <v>14</v>
      </c>
      <c r="B21">
        <v>4.43</v>
      </c>
      <c r="D21">
        <v>4.54</v>
      </c>
      <c r="E21">
        <v>4.43</v>
      </c>
      <c r="F21">
        <v>4.55</v>
      </c>
      <c r="G21">
        <v>4.43</v>
      </c>
      <c r="H21" s="108"/>
      <c r="I21" s="108"/>
      <c r="J21" s="106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30">
        <v>15</v>
      </c>
      <c r="B22">
        <v>2.74</v>
      </c>
      <c r="D22">
        <v>2.79</v>
      </c>
      <c r="E22">
        <v>2.79</v>
      </c>
      <c r="F22">
        <v>2.79</v>
      </c>
      <c r="G22">
        <v>2.84</v>
      </c>
      <c r="H22" s="108"/>
      <c r="I22" s="108"/>
      <c r="J22" s="106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>
        <v>2.36</v>
      </c>
      <c r="C23">
        <v>2.36</v>
      </c>
      <c r="D23">
        <v>2.4300000000000002</v>
      </c>
      <c r="E23">
        <v>2.13</v>
      </c>
      <c r="F23">
        <v>2.2999999999999998</v>
      </c>
      <c r="G23">
        <v>2.46</v>
      </c>
      <c r="H23" s="107"/>
      <c r="I23" s="107"/>
      <c r="J23" s="60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>
        <v>2.61</v>
      </c>
      <c r="C24">
        <v>2.61</v>
      </c>
      <c r="D24">
        <v>2.65</v>
      </c>
      <c r="E24">
        <v>2.65</v>
      </c>
      <c r="F24">
        <v>2.65</v>
      </c>
      <c r="G24">
        <v>2.65</v>
      </c>
      <c r="H24" s="44"/>
      <c r="I24" s="44"/>
      <c r="J24" s="60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>
        <v>2.5099999999999998</v>
      </c>
      <c r="C25">
        <v>2.67</v>
      </c>
      <c r="D25">
        <v>2.67</v>
      </c>
      <c r="E25">
        <v>2.67</v>
      </c>
      <c r="F25">
        <v>2.67</v>
      </c>
      <c r="G25">
        <v>2.75</v>
      </c>
      <c r="H25" s="44"/>
      <c r="I25" s="44"/>
      <c r="J25" s="60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>
        <v>3.12</v>
      </c>
      <c r="C26">
        <v>3.12</v>
      </c>
      <c r="D26">
        <v>3.12</v>
      </c>
      <c r="E26">
        <v>3.12</v>
      </c>
      <c r="F26">
        <v>3.12</v>
      </c>
      <c r="G26">
        <v>3.12</v>
      </c>
      <c r="H26" s="44"/>
      <c r="I26" s="44"/>
      <c r="J26" s="60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>
        <v>2.89</v>
      </c>
      <c r="D27">
        <v>3.06</v>
      </c>
      <c r="E27">
        <v>3.12</v>
      </c>
      <c r="F27">
        <v>3.12</v>
      </c>
      <c r="G27">
        <v>2.95</v>
      </c>
      <c r="H27" s="44"/>
      <c r="I27" s="44"/>
      <c r="J27" s="60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>
        <v>3.92</v>
      </c>
      <c r="C28">
        <v>3.67</v>
      </c>
      <c r="D28">
        <v>3.75</v>
      </c>
      <c r="E28">
        <v>3.92</v>
      </c>
      <c r="F28">
        <v>3.92</v>
      </c>
      <c r="G28">
        <v>3.83</v>
      </c>
      <c r="H28" s="44"/>
      <c r="I28" s="44"/>
      <c r="J28" s="60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>
        <v>2.7</v>
      </c>
      <c r="C29">
        <v>2.36</v>
      </c>
      <c r="D29">
        <v>2.74</v>
      </c>
      <c r="E29">
        <v>2.7</v>
      </c>
      <c r="F29">
        <v>2.7</v>
      </c>
      <c r="G29">
        <v>2.65</v>
      </c>
      <c r="H29" s="44"/>
      <c r="I29" s="44"/>
      <c r="J29" s="60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>
        <v>3.92</v>
      </c>
      <c r="C30">
        <v>3.75</v>
      </c>
      <c r="D30">
        <v>3.92</v>
      </c>
      <c r="E30">
        <v>3.75</v>
      </c>
      <c r="F30">
        <v>3.67</v>
      </c>
      <c r="G30">
        <v>3.75</v>
      </c>
      <c r="H30" s="44"/>
      <c r="I30" s="44"/>
      <c r="J30" s="60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0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1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1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1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1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1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1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1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1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1"/>
      <c r="K40" s="137" t="s">
        <v>30</v>
      </c>
      <c r="L40" s="138"/>
      <c r="M40" s="138"/>
      <c r="N40" s="138"/>
      <c r="O40" s="138"/>
      <c r="P40" s="138"/>
      <c r="Q40" s="138"/>
      <c r="R40" s="138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1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1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1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0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0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1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1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1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1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1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1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1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1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1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1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1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2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49" t="s">
        <v>26</v>
      </c>
      <c r="C61" s="150"/>
      <c r="D61" s="150"/>
      <c r="E61" s="150"/>
      <c r="F61" s="150"/>
      <c r="G61" s="150"/>
      <c r="H61" s="150"/>
      <c r="I61" s="150"/>
      <c r="J61" s="150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102.61282660332543</v>
      </c>
      <c r="D64" s="25">
        <f t="shared" ref="D64:D73" si="2">IF((B8&lt;&gt;0)*ISNUMBER(D8),100*(D8/B8),"")</f>
        <v>102.61282660332543</v>
      </c>
      <c r="E64" s="25">
        <f t="shared" ref="E64:E73" si="3">IF((B8&lt;&gt;0)*ISNUMBER(E8),100*(E8/B8),"")</f>
        <v>102.85035629453682</v>
      </c>
      <c r="F64" s="25">
        <f t="shared" ref="F64:F73" si="4">IF((B8&lt;&gt;0)*ISNUMBER(F8),100*(F8/B8),"")</f>
        <v>108.07600950118766</v>
      </c>
      <c r="G64" s="25">
        <f t="shared" ref="G64:G73" si="5">IF((B8&lt;&gt;0)*ISNUMBER(G8),100*(G8/B8),"")</f>
        <v>105.22565320665083</v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102.07715133531157</v>
      </c>
      <c r="D65" s="25">
        <f t="shared" si="2"/>
        <v>104.15430267062314</v>
      </c>
      <c r="E65" s="25">
        <f t="shared" si="3"/>
        <v>106.52818991097924</v>
      </c>
      <c r="F65" s="25">
        <f t="shared" si="4"/>
        <v>102.07715133531157</v>
      </c>
      <c r="G65" s="25">
        <f t="shared" si="5"/>
        <v>100</v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 t="str">
        <f t="shared" si="1"/>
        <v/>
      </c>
      <c r="D66" s="25" t="str">
        <f t="shared" si="2"/>
        <v/>
      </c>
      <c r="E66" s="25">
        <f t="shared" si="3"/>
        <v>103.84615384615385</v>
      </c>
      <c r="F66" s="25" t="str">
        <f t="shared" si="4"/>
        <v/>
      </c>
      <c r="G66" s="25">
        <f t="shared" si="5"/>
        <v>103.84615384615385</v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100</v>
      </c>
      <c r="D67" s="25">
        <f t="shared" si="2"/>
        <v>100</v>
      </c>
      <c r="E67" s="25">
        <f t="shared" si="3"/>
        <v>105.22565320665083</v>
      </c>
      <c r="F67" s="25">
        <f t="shared" si="4"/>
        <v>102.61282660332543</v>
      </c>
      <c r="G67" s="25">
        <f t="shared" si="5"/>
        <v>105.22565320665083</v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105.97484276729558</v>
      </c>
      <c r="D68" s="25">
        <f t="shared" si="2"/>
        <v>108.17610062893081</v>
      </c>
      <c r="E68" s="25">
        <f t="shared" si="3"/>
        <v>108.17610062893081</v>
      </c>
      <c r="F68" s="25">
        <f t="shared" si="4"/>
        <v>108.17610062893081</v>
      </c>
      <c r="G68" s="25">
        <f t="shared" si="5"/>
        <v>108.17610062893081</v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101.82481751824817</v>
      </c>
      <c r="D69" s="25">
        <f t="shared" si="2"/>
        <v>101.82481751824817</v>
      </c>
      <c r="E69" s="25">
        <f t="shared" si="3"/>
        <v>103.64963503649633</v>
      </c>
      <c r="F69" s="25">
        <f t="shared" si="4"/>
        <v>101.82481751824817</v>
      </c>
      <c r="G69" s="25">
        <f t="shared" si="5"/>
        <v>103.64963503649633</v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100</v>
      </c>
      <c r="D70" s="25">
        <f t="shared" si="2"/>
        <v>101.69491525423729</v>
      </c>
      <c r="E70" s="25">
        <f t="shared" si="3"/>
        <v>105.76271186440678</v>
      </c>
      <c r="F70" s="25">
        <f t="shared" si="4"/>
        <v>105.76271186440678</v>
      </c>
      <c r="G70" s="25">
        <f t="shared" si="5"/>
        <v>103.72881355932202</v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102.55102040816327</v>
      </c>
      <c r="D71" s="25">
        <f t="shared" si="2"/>
        <v>102.55102040816327</v>
      </c>
      <c r="E71" s="25">
        <f t="shared" si="3"/>
        <v>102.55102040816327</v>
      </c>
      <c r="F71" s="25">
        <f t="shared" si="4"/>
        <v>104.84693877551021</v>
      </c>
      <c r="G71" s="25">
        <f t="shared" si="5"/>
        <v>102.55102040816327</v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104.11522633744855</v>
      </c>
      <c r="D72" s="25">
        <f t="shared" si="2"/>
        <v>102.88065843621399</v>
      </c>
      <c r="E72" s="25">
        <f t="shared" si="3"/>
        <v>104.11522633744855</v>
      </c>
      <c r="F72" s="25">
        <f t="shared" si="4"/>
        <v>105.76131687242798</v>
      </c>
      <c r="G72" s="25">
        <f t="shared" si="5"/>
        <v>102.88065843621399</v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 t="str">
        <f t="shared" si="1"/>
        <v/>
      </c>
      <c r="D73" s="25">
        <f t="shared" si="2"/>
        <v>102.55102040816327</v>
      </c>
      <c r="E73" s="25">
        <f t="shared" si="3"/>
        <v>104.84693877551021</v>
      </c>
      <c r="F73" s="25">
        <f t="shared" si="4"/>
        <v>104.84693877551021</v>
      </c>
      <c r="G73" s="25">
        <f t="shared" si="5"/>
        <v>107.39795918367348</v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100</v>
      </c>
      <c r="D74" s="25">
        <f t="shared" ref="D74:D103" si="11">IF((B18&lt;&gt;0)*ISNUMBER(D18),100*(D18/B18),"")</f>
        <v>97.704081632653057</v>
      </c>
      <c r="E74" s="25">
        <f t="shared" ref="E74:E103" si="12">IF((B18&lt;&gt;0)*ISNUMBER(E18),100*(E18/B18),"")</f>
        <v>100</v>
      </c>
      <c r="F74" s="25">
        <f t="shared" ref="F74:F103" si="13">IF((B18&lt;&gt;0)*ISNUMBER(F18),100*(F18/B18),"")</f>
        <v>102.55102040816327</v>
      </c>
      <c r="G74" s="25">
        <f t="shared" ref="G74:G103" si="14">IF((B18&lt;&gt;0)*ISNUMBER(G18),100*(G18/B18),"")</f>
        <v>102.55102040816327</v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100</v>
      </c>
      <c r="D75" s="25">
        <f t="shared" si="11"/>
        <v>104.53333333333332</v>
      </c>
      <c r="E75" s="25">
        <f t="shared" si="12"/>
        <v>95.73333333333332</v>
      </c>
      <c r="F75" s="25">
        <f t="shared" si="13"/>
        <v>104.53333333333332</v>
      </c>
      <c r="G75" s="25">
        <f t="shared" si="14"/>
        <v>100</v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 t="str">
        <f t="shared" si="10"/>
        <v/>
      </c>
      <c r="D76" s="25">
        <f t="shared" si="11"/>
        <v>100</v>
      </c>
      <c r="E76" s="25">
        <f t="shared" si="12"/>
        <v>100</v>
      </c>
      <c r="F76" s="25" t="str">
        <f t="shared" si="13"/>
        <v/>
      </c>
      <c r="G76" s="25">
        <f t="shared" si="14"/>
        <v>100</v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 t="str">
        <f t="shared" si="10"/>
        <v/>
      </c>
      <c r="D77" s="25">
        <f t="shared" si="11"/>
        <v>102.48306997742664</v>
      </c>
      <c r="E77" s="25">
        <f t="shared" si="12"/>
        <v>100</v>
      </c>
      <c r="F77" s="25">
        <f t="shared" si="13"/>
        <v>102.70880361173815</v>
      </c>
      <c r="G77" s="25">
        <f t="shared" si="14"/>
        <v>100</v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 t="str">
        <f t="shared" si="10"/>
        <v/>
      </c>
      <c r="D78" s="25">
        <f t="shared" si="11"/>
        <v>101.82481751824817</v>
      </c>
      <c r="E78" s="25">
        <f t="shared" si="12"/>
        <v>101.82481751824817</v>
      </c>
      <c r="F78" s="25">
        <f t="shared" si="13"/>
        <v>101.82481751824817</v>
      </c>
      <c r="G78" s="25">
        <f t="shared" si="14"/>
        <v>103.64963503649633</v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100</v>
      </c>
      <c r="D79" s="25">
        <f t="shared" si="11"/>
        <v>102.96610169491527</v>
      </c>
      <c r="E79" s="25">
        <f t="shared" si="12"/>
        <v>90.254237288135599</v>
      </c>
      <c r="F79" s="25">
        <f t="shared" si="13"/>
        <v>97.457627118644069</v>
      </c>
      <c r="G79" s="25">
        <f t="shared" si="14"/>
        <v>104.23728813559323</v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100</v>
      </c>
      <c r="D80" s="25">
        <f t="shared" si="11"/>
        <v>101.53256704980842</v>
      </c>
      <c r="E80" s="25">
        <f t="shared" si="12"/>
        <v>101.53256704980842</v>
      </c>
      <c r="F80" s="25">
        <f t="shared" si="13"/>
        <v>101.53256704980842</v>
      </c>
      <c r="G80" s="25">
        <f t="shared" si="14"/>
        <v>101.53256704980842</v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106.3745019920319</v>
      </c>
      <c r="D81" s="25">
        <f t="shared" si="11"/>
        <v>106.3745019920319</v>
      </c>
      <c r="E81" s="25">
        <f t="shared" si="12"/>
        <v>106.3745019920319</v>
      </c>
      <c r="F81" s="25">
        <f t="shared" si="13"/>
        <v>106.3745019920319</v>
      </c>
      <c r="G81" s="25">
        <f t="shared" si="14"/>
        <v>109.56175298804783</v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100</v>
      </c>
      <c r="D82" s="25">
        <f t="shared" si="11"/>
        <v>100</v>
      </c>
      <c r="E82" s="25">
        <f t="shared" si="12"/>
        <v>100</v>
      </c>
      <c r="F82" s="25">
        <f t="shared" si="13"/>
        <v>100</v>
      </c>
      <c r="G82" s="25">
        <f t="shared" si="14"/>
        <v>100</v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 t="str">
        <f t="shared" si="10"/>
        <v/>
      </c>
      <c r="D83" s="25">
        <f t="shared" si="11"/>
        <v>105.88235294117648</v>
      </c>
      <c r="E83" s="25">
        <f t="shared" si="12"/>
        <v>107.9584775086505</v>
      </c>
      <c r="F83" s="25">
        <f t="shared" si="13"/>
        <v>107.9584775086505</v>
      </c>
      <c r="G83" s="25">
        <f t="shared" si="14"/>
        <v>102.07612456747405</v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93.622448979591837</v>
      </c>
      <c r="D84" s="25">
        <f t="shared" si="11"/>
        <v>95.66326530612244</v>
      </c>
      <c r="E84" s="25">
        <f t="shared" si="12"/>
        <v>100</v>
      </c>
      <c r="F84" s="25">
        <f t="shared" si="13"/>
        <v>100</v>
      </c>
      <c r="G84" s="25">
        <f t="shared" si="14"/>
        <v>97.704081632653057</v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87.407407407407405</v>
      </c>
      <c r="D85" s="25">
        <f t="shared" si="11"/>
        <v>101.48148148148148</v>
      </c>
      <c r="E85" s="25">
        <f t="shared" si="12"/>
        <v>100</v>
      </c>
      <c r="F85" s="25">
        <f t="shared" si="13"/>
        <v>100</v>
      </c>
      <c r="G85" s="25">
        <f t="shared" si="14"/>
        <v>98.148148148148138</v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95.66326530612244</v>
      </c>
      <c r="D86" s="25">
        <f t="shared" si="11"/>
        <v>100</v>
      </c>
      <c r="E86" s="25">
        <f t="shared" si="12"/>
        <v>95.66326530612244</v>
      </c>
      <c r="F86" s="25">
        <f t="shared" si="13"/>
        <v>93.622448979591837</v>
      </c>
      <c r="G86" s="25">
        <f t="shared" si="14"/>
        <v>95.66326530612244</v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39" t="s">
        <v>29</v>
      </c>
      <c r="L102" s="140"/>
      <c r="M102" s="140"/>
      <c r="N102" s="140"/>
      <c r="O102" s="140"/>
      <c r="P102" s="140"/>
      <c r="Q102" s="140"/>
      <c r="R102" s="140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1"/>
      <c r="L103" s="140"/>
      <c r="M103" s="140"/>
      <c r="N103" s="140"/>
      <c r="O103" s="140"/>
      <c r="P103" s="140"/>
      <c r="Q103" s="140"/>
      <c r="R103" s="140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1"/>
      <c r="L104" s="140"/>
      <c r="M104" s="140"/>
      <c r="N104" s="140"/>
      <c r="O104" s="140"/>
      <c r="P104" s="140"/>
      <c r="Q104" s="140"/>
      <c r="R104" s="140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1"/>
      <c r="L105" s="140"/>
      <c r="M105" s="140"/>
      <c r="N105" s="140"/>
      <c r="O105" s="140"/>
      <c r="P105" s="140"/>
      <c r="Q105" s="140"/>
      <c r="R105" s="140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1"/>
      <c r="L106" s="140"/>
      <c r="M106" s="140"/>
      <c r="N106" s="140"/>
      <c r="O106" s="140"/>
      <c r="P106" s="140"/>
      <c r="Q106" s="140"/>
      <c r="R106" s="140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100.13079462676153</v>
      </c>
      <c r="D114" s="26">
        <f t="shared" si="27"/>
        <v>102.13141976614102</v>
      </c>
      <c r="E114" s="26">
        <f t="shared" si="27"/>
        <v>102.03883418720029</v>
      </c>
      <c r="F114" s="26">
        <f t="shared" si="27"/>
        <v>102.97849568547946</v>
      </c>
      <c r="G114" s="26">
        <f t="shared" si="27"/>
        <v>102.51328394716359</v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23</v>
      </c>
      <c r="C115" s="26">
        <f t="shared" ref="C115:J115" si="28">COUNT(C64:C113)</f>
        <v>17</v>
      </c>
      <c r="D115" s="26">
        <f t="shared" si="28"/>
        <v>22</v>
      </c>
      <c r="E115" s="26">
        <f t="shared" si="28"/>
        <v>23</v>
      </c>
      <c r="F115" s="26">
        <f t="shared" si="28"/>
        <v>21</v>
      </c>
      <c r="G115" s="26">
        <f t="shared" si="28"/>
        <v>23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4.5552866554747373</v>
      </c>
      <c r="D116" s="26">
        <f t="shared" si="29"/>
        <v>2.7706625123192374</v>
      </c>
      <c r="E116" s="26">
        <f t="shared" si="29"/>
        <v>4.2596926455126809</v>
      </c>
      <c r="F116" s="26">
        <f t="shared" si="29"/>
        <v>3.6387678191543782</v>
      </c>
      <c r="G116" s="26">
        <f t="shared" si="29"/>
        <v>3.3784779189689722</v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1.1048192962052321</v>
      </c>
      <c r="D117" s="26">
        <f t="shared" si="30"/>
        <v>0.59070723240609668</v>
      </c>
      <c r="E117" s="26">
        <f t="shared" si="30"/>
        <v>0.8882073160423074</v>
      </c>
      <c r="F117" s="26">
        <f t="shared" si="30"/>
        <v>0.79404423655449152</v>
      </c>
      <c r="G117" s="26">
        <f t="shared" si="30"/>
        <v>0.7044613436785806</v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1.7171443743802424</v>
      </c>
      <c r="C118" s="26">
        <f t="shared" si="31"/>
        <v>1.7458836762762506</v>
      </c>
      <c r="D118" s="26">
        <f t="shared" si="31"/>
        <v>1.7207429028118781</v>
      </c>
      <c r="E118" s="26">
        <f t="shared" si="31"/>
        <v>1.7171443743802424</v>
      </c>
      <c r="F118" s="26">
        <f t="shared" si="31"/>
        <v>1.7247182429207868</v>
      </c>
      <c r="G118" s="26">
        <f t="shared" si="31"/>
        <v>1.7171443743802424</v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1.9288859744797304</v>
      </c>
      <c r="D119" s="26">
        <f t="shared" si="32"/>
        <v>1.0164552778024376</v>
      </c>
      <c r="E119" s="26">
        <f t="shared" si="32"/>
        <v>1.5251801960254221</v>
      </c>
      <c r="F119" s="26">
        <f t="shared" si="32"/>
        <v>1.3695025804716403</v>
      </c>
      <c r="G119" s="26">
        <f t="shared" si="32"/>
        <v>1.2096618332660212</v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87.407407407407405</v>
      </c>
      <c r="D120" s="26">
        <f t="shared" si="33"/>
        <v>95.66326530612244</v>
      </c>
      <c r="E120" s="26">
        <f t="shared" si="33"/>
        <v>90.254237288135599</v>
      </c>
      <c r="F120" s="26">
        <f t="shared" si="33"/>
        <v>93.622448979591837</v>
      </c>
      <c r="G120" s="26">
        <f t="shared" si="33"/>
        <v>95.66326530612244</v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106.3745019920319</v>
      </c>
      <c r="D121" s="26">
        <f t="shared" si="34"/>
        <v>108.17610062893081</v>
      </c>
      <c r="E121" s="26">
        <f t="shared" si="34"/>
        <v>108.17610062893081</v>
      </c>
      <c r="F121" s="26">
        <f t="shared" si="34"/>
        <v>108.17610062893081</v>
      </c>
      <c r="G121" s="26">
        <f t="shared" si="34"/>
        <v>109.56175298804783</v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95.2</v>
      </c>
      <c r="C122" s="38">
        <f>100-B3</f>
        <v>95.2</v>
      </c>
      <c r="D122" s="38">
        <f>100-B3</f>
        <v>95.2</v>
      </c>
      <c r="E122" s="38">
        <f>100-B3</f>
        <v>95.2</v>
      </c>
      <c r="F122" s="38">
        <f>100-B3</f>
        <v>95.2</v>
      </c>
      <c r="G122" s="38">
        <f>100-B3</f>
        <v>95.2</v>
      </c>
      <c r="H122" s="38">
        <f>100-B3</f>
        <v>95.2</v>
      </c>
      <c r="I122" s="38">
        <f>100-B3</f>
        <v>95.2</v>
      </c>
      <c r="J122" s="38">
        <f>100-B3</f>
        <v>95.2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104.8</v>
      </c>
      <c r="C123" s="24">
        <f>100+B3</f>
        <v>104.8</v>
      </c>
      <c r="D123" s="24">
        <f>100+B3</f>
        <v>104.8</v>
      </c>
      <c r="E123" s="24">
        <f>100+B3</f>
        <v>104.8</v>
      </c>
      <c r="F123" s="24">
        <f>100+B3</f>
        <v>104.8</v>
      </c>
      <c r="G123" s="24">
        <f>100+B3</f>
        <v>104.8</v>
      </c>
      <c r="H123" s="24">
        <f>100+B3</f>
        <v>104.8</v>
      </c>
      <c r="I123" s="24">
        <f>100+B3</f>
        <v>104.8</v>
      </c>
      <c r="J123" s="24">
        <f>100+B3</f>
        <v>104.8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86.4</v>
      </c>
      <c r="C124" s="24">
        <f>100-E3</f>
        <v>86.4</v>
      </c>
      <c r="D124" s="24">
        <f>100-E3</f>
        <v>86.4</v>
      </c>
      <c r="E124" s="24">
        <f>100-E3</f>
        <v>86.4</v>
      </c>
      <c r="F124" s="24">
        <f>100-E3</f>
        <v>86.4</v>
      </c>
      <c r="G124" s="24">
        <f>100-E3</f>
        <v>86.4</v>
      </c>
      <c r="H124" s="24">
        <f>100-E3</f>
        <v>86.4</v>
      </c>
      <c r="I124" s="24">
        <f>100-E3</f>
        <v>86.4</v>
      </c>
      <c r="J124" s="39">
        <f>100-E3</f>
        <v>86.4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113.6</v>
      </c>
      <c r="C125" s="41">
        <f>100+E3</f>
        <v>113.6</v>
      </c>
      <c r="D125" s="41">
        <f>100+E3</f>
        <v>113.6</v>
      </c>
      <c r="E125" s="41">
        <f>100+E3</f>
        <v>113.6</v>
      </c>
      <c r="F125" s="41">
        <f>100+E3</f>
        <v>113.6</v>
      </c>
      <c r="G125" s="41">
        <f>100+E3</f>
        <v>113.6</v>
      </c>
      <c r="H125" s="41">
        <f>100+E3</f>
        <v>113.6</v>
      </c>
      <c r="I125" s="41">
        <f>100+E3</f>
        <v>113.6</v>
      </c>
      <c r="J125" s="37">
        <f>100+E3</f>
        <v>113.6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zoomScale="130" zoomScaleNormal="130" workbookViewId="0">
      <selection activeCell="B24" sqref="B24"/>
    </sheetView>
  </sheetViews>
  <sheetFormatPr baseColWidth="10" defaultColWidth="11.42578125" defaultRowHeight="12.75" x14ac:dyDescent="0.2"/>
  <cols>
    <col min="1" max="16384" width="11.42578125" style="64"/>
  </cols>
  <sheetData>
    <row r="2" spans="2:13" ht="13.5" thickBot="1" x14ac:dyDescent="0.25"/>
    <row r="3" spans="2:13" ht="34.5" x14ac:dyDescent="0.45">
      <c r="B3" s="93" t="s">
        <v>79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2:13" x14ac:dyDescent="0.2">
      <c r="B4" s="96" t="s">
        <v>107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2:13" x14ac:dyDescent="0.2">
      <c r="B5" s="109" t="s">
        <v>108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</row>
    <row r="6" spans="2:13" x14ac:dyDescent="0.2">
      <c r="B6" s="109" t="s">
        <v>100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13" x14ac:dyDescent="0.2">
      <c r="B7" s="109" t="s">
        <v>101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13" x14ac:dyDescent="0.2">
      <c r="B8" s="109"/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</row>
    <row r="9" spans="2:13" x14ac:dyDescent="0.2">
      <c r="B9" s="109" t="s">
        <v>102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8"/>
    </row>
    <row r="10" spans="2:13" x14ac:dyDescent="0.2">
      <c r="B10" s="96" t="s">
        <v>103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2:13" x14ac:dyDescent="0.2"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</row>
    <row r="12" spans="2:13" x14ac:dyDescent="0.2"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2:13" ht="13.5" thickBot="1" x14ac:dyDescent="0.25"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</row>
    <row r="14" spans="2:13" ht="45" thickBot="1" x14ac:dyDescent="0.6">
      <c r="B14" s="102"/>
    </row>
    <row r="15" spans="2:13" ht="44.25" x14ac:dyDescent="0.55000000000000004">
      <c r="B15" s="103" t="s">
        <v>80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5"/>
    </row>
    <row r="16" spans="2:13" x14ac:dyDescent="0.2"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</row>
    <row r="17" spans="2:13" x14ac:dyDescent="0.2">
      <c r="B17" s="96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</row>
    <row r="18" spans="2:13" x14ac:dyDescent="0.2">
      <c r="B18" s="109" t="s">
        <v>104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2:13" x14ac:dyDescent="0.2"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</row>
    <row r="20" spans="2:13" x14ac:dyDescent="0.2"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8"/>
    </row>
    <row r="21" spans="2:13" x14ac:dyDescent="0.2"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</row>
    <row r="22" spans="2:13" x14ac:dyDescent="0.2"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</row>
    <row r="23" spans="2:13" ht="13.5" thickBot="1" x14ac:dyDescent="0.25">
      <c r="B23" s="110" t="s">
        <v>111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2021-09-14T05:11:25Z</dcterms:modified>
</cp:coreProperties>
</file>