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xr:revisionPtr revIDLastSave="0" documentId="13_ncr:1_{501CDDB0-63F2-4942-9290-6E47265136D5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F115" i="1"/>
  <c r="F116" i="1" s="1"/>
  <c r="F117" i="1" s="1"/>
  <c r="I115" i="1"/>
  <c r="J115" i="1"/>
  <c r="J121" i="1" s="1"/>
  <c r="B115" i="1"/>
  <c r="B121" i="1" s="1"/>
  <c r="E115" i="1"/>
  <c r="E114" i="1" s="1"/>
  <c r="G115" i="1"/>
  <c r="G120" i="1" s="1"/>
  <c r="D115" i="1"/>
  <c r="D120" i="1" s="1"/>
  <c r="H115" i="1"/>
  <c r="H116" i="1" s="1"/>
  <c r="H117" i="1" s="1"/>
  <c r="B118" i="1"/>
  <c r="E116" i="1"/>
  <c r="E121" i="1"/>
  <c r="F120" i="1"/>
  <c r="F118" i="1"/>
  <c r="F121" i="1"/>
  <c r="G121" i="1"/>
  <c r="G116" i="1"/>
  <c r="G117" i="1" s="1"/>
  <c r="G114" i="1"/>
  <c r="I121" i="1"/>
  <c r="I118" i="1"/>
  <c r="I116" i="1"/>
  <c r="I117" i="1" s="1"/>
  <c r="I120" i="1"/>
  <c r="I114" i="1"/>
  <c r="J119" i="1"/>
  <c r="J116" i="1"/>
  <c r="D121" i="1"/>
  <c r="H120" i="1"/>
  <c r="H114" i="1"/>
  <c r="H118" i="1"/>
  <c r="C117" i="1" l="1"/>
  <c r="H119" i="1"/>
  <c r="F114" i="1"/>
  <c r="E117" i="1"/>
  <c r="C118" i="1"/>
  <c r="C119" i="1" s="1"/>
  <c r="C121" i="1"/>
  <c r="B116" i="1"/>
  <c r="B117" i="1" s="1"/>
  <c r="B119" i="1" s="1"/>
  <c r="H121" i="1"/>
  <c r="E120" i="1"/>
  <c r="C120" i="1"/>
  <c r="C114" i="1"/>
  <c r="B120" i="1"/>
  <c r="B114" i="1"/>
  <c r="J117" i="1"/>
  <c r="D116" i="1"/>
  <c r="D117" i="1" s="1"/>
  <c r="D118" i="1"/>
  <c r="D114" i="1"/>
  <c r="J120" i="1"/>
  <c r="J114" i="1"/>
  <c r="J118" i="1"/>
  <c r="G118" i="1"/>
  <c r="G119" i="1" s="1"/>
  <c r="E118" i="1"/>
  <c r="E119" i="1" s="1"/>
  <c r="I119" i="1"/>
  <c r="F119" i="1"/>
  <c r="D119" i="1" l="1"/>
</calcChain>
</file>

<file path=xl/sharedStrings.xml><?xml version="1.0" encoding="utf-8"?>
<sst xmlns="http://schemas.openxmlformats.org/spreadsheetml/2006/main" count="147" uniqueCount="119">
  <si>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</si>
  <si>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</si>
  <si>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</si>
  <si>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</si>
  <si>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</si>
  <si>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</si>
  <si>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</si>
  <si>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</si>
  <si>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</si>
  <si>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</si>
  <si>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</si>
  <si>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</si>
  <si>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</si>
  <si>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</si>
  <si>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</si>
  <si>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</si>
  <si>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</si>
  <si>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</si>
  <si>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</si>
  <si>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</si>
  <si>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</si>
  <si>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</si>
  <si>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</si>
  <si>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</si>
  <si>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</si>
  <si>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</si>
  <si>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</si>
  <si>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</si>
  <si>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</si>
  <si>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</si>
  <si>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</si>
  <si>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</si>
  <si>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</si>
  <si>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</si>
  <si>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</si>
  <si>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</si>
  <si>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</si>
  <si>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</si>
  <si>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</si>
  <si>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</si>
  <si>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</si>
  <si>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</si>
  <si>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</si>
  <si>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</si>
  <si>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</si>
  <si>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</si>
  <si>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</si>
  <si>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</si>
  <si>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</si>
  <si>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</si>
  <si>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</si>
  <si>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</si>
  <si>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</si>
  <si>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</si>
  <si>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</si>
  <si>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</si>
  <si>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</si>
  <si>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</si>
  <si>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</si>
  <si>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</si>
  <si>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</si>
  <si>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</si>
  <si>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</si>
  <si>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</si>
  <si>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</si>
  <si>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</si>
  <si>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</si>
  <si>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</si>
  <si>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</si>
  <si>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</si>
  <si>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</si>
  <si>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</si>
  <si>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</si>
  <si>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</si>
  <si>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</si>
  <si>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</si>
  <si>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</si>
  <si>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</si>
  <si>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</si>
  <si>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</si>
  <si>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</si>
  <si>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Avdeling for medisinsk biokjemi, St. Olavs hospital</t>
  </si>
  <si>
    <t>Kristine B. Solem, kristine.solem@stolav.no</t>
  </si>
  <si>
    <t>SHBG</t>
  </si>
  <si>
    <t>Serum</t>
  </si>
  <si>
    <t>2017 (Bacheloroppgave ved NTNU, Institutt for bioingeniørfag)</t>
  </si>
  <si>
    <t>SHBG i serum</t>
  </si>
  <si>
    <t>Siemens Advia Centaur XPT</t>
  </si>
  <si>
    <t>Siemens SHBG, kjemiluminiescens</t>
  </si>
  <si>
    <t>Siemens SHBG, REF 10997191</t>
  </si>
  <si>
    <t>x</t>
  </si>
  <si>
    <t>Oppbevart i romtemeratur i laboratoriet</t>
  </si>
  <si>
    <t>Vacuette serum gelrør</t>
  </si>
  <si>
    <t>&lt; 2 timer</t>
  </si>
  <si>
    <t>inntil 7 døgn</t>
  </si>
  <si>
    <t>romtemperatur</t>
  </si>
  <si>
    <t>3000 G</t>
  </si>
  <si>
    <t>18 *C</t>
  </si>
  <si>
    <t>5 minutter</t>
  </si>
  <si>
    <t>Frosset ved -80 grader etter oppbevaring i romtemperatur</t>
  </si>
  <si>
    <t>Ikke relevant</t>
  </si>
  <si>
    <t>Sentrifugerte serumrør oppbevares 1 - 7 døgn i romtemperatur. Serum overføres til Nuncrør før de fryses ved -80 grader.</t>
  </si>
  <si>
    <t>Dato og signatur: Mai 2017, Kristine B. Solem, kvalitetskoordinator o</t>
  </si>
  <si>
    <t>Kristine B. Solem, valideringsansvarlig</t>
  </si>
  <si>
    <t>Gunhild G. Hov, fagansvarlig lege</t>
  </si>
  <si>
    <t>Nullprøven ble da straks nedfrosset ved minus 80 grader C, mens de andre porsjonene ble oppbevart i romtemperatur i sine angitte tidsrom før de også ble nedfrosset. Alle porsjoner fra samme person ble analysert i samme "batch". Det ble benyttet prøver fra 30 blodgivere. Tillatt bias og tillatt totalfeil er basert på data om biologisk variasjon. Referanse: Ricos C et al. Desirable Specifications for Total Error, Imprecision, and Bias, derived from intra- and inter-individual biologic variation. http://www.westgard.com/biodatabase1.htm (mai 2017)</t>
  </si>
  <si>
    <t xml:space="preserve">Bacheloroppgave ved NTNU, mai 2017. Analyse av SHBG på Advia Centaur ble utført av bioingeniørstudentene Marit Sørum og Andrea Sørvig med bioingeniør </t>
  </si>
  <si>
    <t>S-SHBG i romtemperatur, Advia Centaur XPT (nmol/L)</t>
  </si>
  <si>
    <t>SHBG i serum (nmol/L) er holdbar inntil 7 døgn ved oppbevaring i romtemperatur.</t>
  </si>
  <si>
    <t>Martin Løkås Westgård som faglig veileder.</t>
  </si>
  <si>
    <t>24 timer</t>
  </si>
  <si>
    <t>48 timer</t>
  </si>
  <si>
    <t>72 timer</t>
  </si>
  <si>
    <t>96 timer</t>
  </si>
  <si>
    <t>120 timer</t>
  </si>
  <si>
    <t>144 timer</t>
  </si>
  <si>
    <t>168 timer</t>
  </si>
  <si>
    <t>Betingelse 6</t>
  </si>
  <si>
    <t>Betingelse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</si>
</sst>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8"/>
      <name val="Microsoft Sans Serif"/>
      <family val="2"/>
    </font>
    <font>
      <sz val="8"/>
      <color indexed="64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5" fillId="5" borderId="24" xfId="0" applyFont="1" applyFill="1" applyBorder="1"/>
    <xf numFmtId="0" fontId="16" fillId="4" borderId="0" xfId="0" applyFont="1" applyFill="1"/>
    <xf numFmtId="0" fontId="17" fillId="4" borderId="0" xfId="0" applyFont="1" applyFill="1"/>
    <xf numFmtId="0" fontId="16" fillId="5" borderId="0" xfId="0" applyFont="1" applyFill="1"/>
    <xf numFmtId="0" fontId="18" fillId="4" borderId="0" xfId="0" applyFont="1" applyFill="1"/>
    <xf numFmtId="0" fontId="19" fillId="4" borderId="0" xfId="0" applyFont="1" applyFill="1"/>
    <xf numFmtId="0" fontId="19" fillId="5" borderId="24" xfId="0" applyFont="1" applyFill="1" applyBorder="1"/>
    <xf numFmtId="0" fontId="19" fillId="4" borderId="0" xfId="0" applyFont="1" applyFill="1" applyBorder="1"/>
    <xf numFmtId="0" fontId="19" fillId="5" borderId="24" xfId="0" applyFont="1" applyFill="1" applyBorder="1" applyAlignment="1">
      <alignment horizontal="center"/>
    </xf>
    <xf numFmtId="0" fontId="19" fillId="6" borderId="24" xfId="0" applyFont="1" applyFill="1" applyBorder="1"/>
    <xf numFmtId="0" fontId="19" fillId="6" borderId="25" xfId="0" applyFont="1" applyFill="1" applyBorder="1" applyAlignment="1"/>
    <xf numFmtId="0" fontId="19" fillId="6" borderId="27" xfId="0" applyFont="1" applyFill="1" applyBorder="1" applyAlignment="1"/>
    <xf numFmtId="0" fontId="19" fillId="6" borderId="25" xfId="0" applyFont="1" applyFill="1" applyBorder="1"/>
    <xf numFmtId="0" fontId="19" fillId="6" borderId="26" xfId="0" applyFont="1" applyFill="1" applyBorder="1"/>
    <xf numFmtId="0" fontId="19" fillId="6" borderId="27" xfId="0" applyFont="1" applyFill="1" applyBorder="1"/>
    <xf numFmtId="0" fontId="20" fillId="6" borderId="24" xfId="0" applyFont="1" applyFill="1" applyBorder="1"/>
    <xf numFmtId="0" fontId="19" fillId="6" borderId="29" xfId="0" applyFont="1" applyFill="1" applyBorder="1"/>
    <xf numFmtId="0" fontId="19" fillId="5" borderId="29" xfId="0" applyFont="1" applyFill="1" applyBorder="1"/>
    <xf numFmtId="0" fontId="19" fillId="6" borderId="30" xfId="0" applyFont="1" applyFill="1" applyBorder="1"/>
    <xf numFmtId="0" fontId="19" fillId="6" borderId="31" xfId="0" applyFont="1" applyFill="1" applyBorder="1"/>
    <xf numFmtId="0" fontId="19" fillId="6" borderId="32" xfId="0" applyFont="1" applyFill="1" applyBorder="1"/>
    <xf numFmtId="0" fontId="19" fillId="6" borderId="23" xfId="0" applyFont="1" applyFill="1" applyBorder="1"/>
    <xf numFmtId="0" fontId="19" fillId="5" borderId="33" xfId="0" applyFont="1" applyFill="1" applyBorder="1"/>
    <xf numFmtId="0" fontId="19" fillId="6" borderId="34" xfId="0" applyFont="1" applyFill="1" applyBorder="1"/>
    <xf numFmtId="0" fontId="19" fillId="5" borderId="35" xfId="0" applyFont="1" applyFill="1" applyBorder="1"/>
    <xf numFmtId="0" fontId="19" fillId="5" borderId="36" xfId="0" applyFont="1" applyFill="1" applyBorder="1"/>
    <xf numFmtId="0" fontId="19" fillId="6" borderId="37" xfId="0" applyFont="1" applyFill="1" applyBorder="1"/>
    <xf numFmtId="0" fontId="13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1" fillId="4" borderId="0" xfId="0" applyFont="1" applyFill="1"/>
    <xf numFmtId="0" fontId="21" fillId="5" borderId="44" xfId="0" applyFont="1" applyFill="1" applyBorder="1"/>
    <xf numFmtId="2" fontId="23" fillId="0" borderId="24" xfId="2" applyNumberFormat="1" applyFont="1" applyFill="1" applyBorder="1" applyAlignment="1" applyProtection="1">
      <alignment horizontal="center" vertical="top"/>
      <protection locked="0"/>
    </xf>
    <xf numFmtId="2" fontId="24" fillId="0" borderId="24" xfId="2" applyNumberFormat="1" applyFont="1" applyFill="1" applyBorder="1" applyAlignment="1" applyProtection="1">
      <alignment horizontal="center" vertical="top"/>
      <protection locked="0"/>
    </xf>
    <xf numFmtId="2" fontId="23" fillId="0" borderId="24" xfId="2" applyNumberFormat="1" applyFont="1" applyBorder="1" applyAlignment="1" applyProtection="1">
      <alignment horizontal="center" vertical="top"/>
      <protection locked="0"/>
    </xf>
    <xf numFmtId="2" fontId="24" fillId="0" borderId="24" xfId="2" applyNumberFormat="1" applyFont="1" applyBorder="1" applyAlignment="1" applyProtection="1">
      <alignment horizontal="center" vertical="top"/>
      <protection locked="0"/>
    </xf>
    <xf numFmtId="0" fontId="22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9" fillId="6" borderId="0" xfId="0" applyFont="1" applyFill="1" applyBorder="1" applyAlignment="1">
      <alignment horizontal="center"/>
    </xf>
    <xf numFmtId="0" fontId="19" fillId="5" borderId="25" xfId="0" applyFont="1" applyFill="1" applyBorder="1" applyAlignment="1">
      <alignment horizontal="left" wrapText="1"/>
    </xf>
    <xf numFmtId="0" fontId="19" fillId="5" borderId="26" xfId="0" applyFont="1" applyFill="1" applyBorder="1" applyAlignment="1">
      <alignment horizontal="left" wrapText="1"/>
    </xf>
    <xf numFmtId="0" fontId="19" fillId="5" borderId="27" xfId="0" applyFont="1" applyFill="1" applyBorder="1" applyAlignment="1">
      <alignment horizontal="left" wrapText="1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5" borderId="47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0" fillId="5" borderId="48" xfId="0" applyFill="1" applyBorder="1" applyAlignment="1">
      <alignment horizontal="left" wrapText="1"/>
    </xf>
  </cellXfs>
  <cellStyles count="3">
    <cellStyle name="Hyperkobling" xfId="1" builtinId="8"/>
    <cellStyle name="Normal" xfId="0" builtinId="0"/>
    <cellStyle name="Normal 2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47.09</c:v>
                </c:pt>
                <c:pt idx="1">
                  <c:v>46.04</c:v>
                </c:pt>
                <c:pt idx="2">
                  <c:v>49.25</c:v>
                </c:pt>
                <c:pt idx="3">
                  <c:v>47.17</c:v>
                </c:pt>
                <c:pt idx="4">
                  <c:v>45.57</c:v>
                </c:pt>
                <c:pt idx="5">
                  <c:v>47.81</c:v>
                </c:pt>
                <c:pt idx="6">
                  <c:v>48.52</c:v>
                </c:pt>
                <c:pt idx="7">
                  <c:v>47.66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39-42AE-BB66-24E8BF13D2E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91.42</c:v>
                </c:pt>
                <c:pt idx="1">
                  <c:v>92.72</c:v>
                </c:pt>
                <c:pt idx="2">
                  <c:v>90.62</c:v>
                </c:pt>
                <c:pt idx="3">
                  <c:v>88.72</c:v>
                </c:pt>
                <c:pt idx="4">
                  <c:v>91.07</c:v>
                </c:pt>
                <c:pt idx="5">
                  <c:v>86.73</c:v>
                </c:pt>
                <c:pt idx="6">
                  <c:v>87.53</c:v>
                </c:pt>
                <c:pt idx="7">
                  <c:v>86.53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39-42AE-BB66-24E8BF13D2E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57.39</c:v>
                </c:pt>
                <c:pt idx="1">
                  <c:v>61.5</c:v>
                </c:pt>
                <c:pt idx="2">
                  <c:v>59.15</c:v>
                </c:pt>
                <c:pt idx="3">
                  <c:v>59.66</c:v>
                </c:pt>
                <c:pt idx="4">
                  <c:v>56.79</c:v>
                </c:pt>
                <c:pt idx="5">
                  <c:v>62.22</c:v>
                </c:pt>
                <c:pt idx="6">
                  <c:v>61.46</c:v>
                </c:pt>
                <c:pt idx="7">
                  <c:v>61.8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39-42AE-BB66-24E8BF13D2E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99.27</c:v>
                </c:pt>
                <c:pt idx="1">
                  <c:v>96.88</c:v>
                </c:pt>
                <c:pt idx="2">
                  <c:v>102.94</c:v>
                </c:pt>
                <c:pt idx="3">
                  <c:v>97.81</c:v>
                </c:pt>
                <c:pt idx="4">
                  <c:v>95.33</c:v>
                </c:pt>
                <c:pt idx="5">
                  <c:v>98.41</c:v>
                </c:pt>
                <c:pt idx="6">
                  <c:v>102.08</c:v>
                </c:pt>
                <c:pt idx="7">
                  <c:v>98.54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39-42AE-BB66-24E8BF13D2E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40.369999999999997</c:v>
                </c:pt>
                <c:pt idx="1">
                  <c:v>42.12</c:v>
                </c:pt>
                <c:pt idx="2">
                  <c:v>42.89</c:v>
                </c:pt>
                <c:pt idx="3">
                  <c:v>41.48</c:v>
                </c:pt>
                <c:pt idx="4">
                  <c:v>39.65</c:v>
                </c:pt>
                <c:pt idx="5">
                  <c:v>40.65</c:v>
                </c:pt>
                <c:pt idx="6">
                  <c:v>39.36</c:v>
                </c:pt>
                <c:pt idx="7">
                  <c:v>41.24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39-42AE-BB66-24E8BF13D2E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22.99</c:v>
                </c:pt>
                <c:pt idx="1">
                  <c:v>23.07</c:v>
                </c:pt>
                <c:pt idx="2">
                  <c:v>23.01</c:v>
                </c:pt>
                <c:pt idx="3">
                  <c:v>22.59</c:v>
                </c:pt>
                <c:pt idx="4">
                  <c:v>22.84</c:v>
                </c:pt>
                <c:pt idx="5">
                  <c:v>22.5</c:v>
                </c:pt>
                <c:pt idx="6">
                  <c:v>22.58</c:v>
                </c:pt>
                <c:pt idx="7">
                  <c:v>22.4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39-42AE-BB66-24E8BF13D2E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121.79</c:v>
                </c:pt>
                <c:pt idx="1">
                  <c:v>117.49</c:v>
                </c:pt>
                <c:pt idx="2">
                  <c:v>119.35</c:v>
                </c:pt>
                <c:pt idx="3">
                  <c:v>111.1</c:v>
                </c:pt>
                <c:pt idx="4">
                  <c:v>119.39</c:v>
                </c:pt>
                <c:pt idx="5">
                  <c:v>112.66</c:v>
                </c:pt>
                <c:pt idx="6">
                  <c:v>117.93</c:v>
                </c:pt>
                <c:pt idx="7">
                  <c:v>116.73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39-42AE-BB66-24E8BF13D2E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38.06</c:v>
                </c:pt>
                <c:pt idx="1">
                  <c:v>39.49</c:v>
                </c:pt>
                <c:pt idx="2">
                  <c:v>39.020000000000003</c:v>
                </c:pt>
                <c:pt idx="3">
                  <c:v>40.54</c:v>
                </c:pt>
                <c:pt idx="4">
                  <c:v>39.090000000000003</c:v>
                </c:pt>
                <c:pt idx="5">
                  <c:v>39.28</c:v>
                </c:pt>
                <c:pt idx="6">
                  <c:v>40</c:v>
                </c:pt>
                <c:pt idx="7">
                  <c:v>39.31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39-42AE-BB66-24E8BF13D2E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77.73</c:v>
                </c:pt>
                <c:pt idx="1">
                  <c:v>80.28</c:v>
                </c:pt>
                <c:pt idx="2">
                  <c:v>77.849999999999994</c:v>
                </c:pt>
                <c:pt idx="3">
                  <c:v>76.900000000000006</c:v>
                </c:pt>
                <c:pt idx="4">
                  <c:v>78.55</c:v>
                </c:pt>
                <c:pt idx="5">
                  <c:v>81.66</c:v>
                </c:pt>
                <c:pt idx="6">
                  <c:v>80.78</c:v>
                </c:pt>
                <c:pt idx="7">
                  <c:v>77.08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39-42AE-BB66-24E8BF13D2E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121.84</c:v>
                </c:pt>
                <c:pt idx="1">
                  <c:v>111.83</c:v>
                </c:pt>
                <c:pt idx="2">
                  <c:v>115.46</c:v>
                </c:pt>
                <c:pt idx="3">
                  <c:v>109.35</c:v>
                </c:pt>
                <c:pt idx="4">
                  <c:v>113.8</c:v>
                </c:pt>
                <c:pt idx="5">
                  <c:v>119.26</c:v>
                </c:pt>
                <c:pt idx="6">
                  <c:v>111.76</c:v>
                </c:pt>
                <c:pt idx="7">
                  <c:v>114.42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B39-42AE-BB66-24E8BF13D2E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74.02</c:v>
                </c:pt>
                <c:pt idx="1">
                  <c:v>76.14</c:v>
                </c:pt>
                <c:pt idx="2">
                  <c:v>81.42</c:v>
                </c:pt>
                <c:pt idx="3">
                  <c:v>77.09</c:v>
                </c:pt>
                <c:pt idx="4">
                  <c:v>80.3</c:v>
                </c:pt>
                <c:pt idx="5">
                  <c:v>80.510000000000005</c:v>
                </c:pt>
                <c:pt idx="6">
                  <c:v>76.650000000000006</c:v>
                </c:pt>
                <c:pt idx="7">
                  <c:v>74.37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B39-42AE-BB66-24E8BF13D2E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34.799999999999997</c:v>
                </c:pt>
                <c:pt idx="1">
                  <c:v>35.53</c:v>
                </c:pt>
                <c:pt idx="2">
                  <c:v>35.340000000000003</c:v>
                </c:pt>
                <c:pt idx="3">
                  <c:v>36.6</c:v>
                </c:pt>
                <c:pt idx="4">
                  <c:v>36.28</c:v>
                </c:pt>
                <c:pt idx="5">
                  <c:v>35.92</c:v>
                </c:pt>
                <c:pt idx="6">
                  <c:v>36.25</c:v>
                </c:pt>
                <c:pt idx="7">
                  <c:v>35.43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B39-42AE-BB66-24E8BF13D2E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30.7</c:v>
                </c:pt>
                <c:pt idx="1">
                  <c:v>31.53</c:v>
                </c:pt>
                <c:pt idx="2">
                  <c:v>30.46</c:v>
                </c:pt>
                <c:pt idx="3">
                  <c:v>31.01</c:v>
                </c:pt>
                <c:pt idx="4">
                  <c:v>30.17</c:v>
                </c:pt>
                <c:pt idx="5">
                  <c:v>30.75</c:v>
                </c:pt>
                <c:pt idx="6">
                  <c:v>29.6</c:v>
                </c:pt>
                <c:pt idx="7">
                  <c:v>30.55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B39-42AE-BB66-24E8BF13D2E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144.99</c:v>
                </c:pt>
                <c:pt idx="1">
                  <c:v>134.87</c:v>
                </c:pt>
                <c:pt idx="2">
                  <c:v>138.61000000000001</c:v>
                </c:pt>
                <c:pt idx="3">
                  <c:v>134.55000000000001</c:v>
                </c:pt>
                <c:pt idx="4">
                  <c:v>137.25</c:v>
                </c:pt>
                <c:pt idx="5">
                  <c:v>147.82</c:v>
                </c:pt>
                <c:pt idx="6">
                  <c:v>147.77000000000001</c:v>
                </c:pt>
                <c:pt idx="7">
                  <c:v>144.37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B39-42AE-BB66-24E8BF13D2E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85.55</c:v>
                </c:pt>
                <c:pt idx="1">
                  <c:v>89.79</c:v>
                </c:pt>
                <c:pt idx="2">
                  <c:v>91.91</c:v>
                </c:pt>
                <c:pt idx="3">
                  <c:v>92.39</c:v>
                </c:pt>
                <c:pt idx="4">
                  <c:v>89.17</c:v>
                </c:pt>
                <c:pt idx="5">
                  <c:v>87.47</c:v>
                </c:pt>
                <c:pt idx="6">
                  <c:v>90.75</c:v>
                </c:pt>
                <c:pt idx="7">
                  <c:v>89.88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B39-42AE-BB66-24E8BF13D2E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31.06</c:v>
                </c:pt>
                <c:pt idx="1">
                  <c:v>30.54</c:v>
                </c:pt>
                <c:pt idx="2">
                  <c:v>30.21</c:v>
                </c:pt>
                <c:pt idx="3">
                  <c:v>31.28</c:v>
                </c:pt>
                <c:pt idx="4">
                  <c:v>31.95</c:v>
                </c:pt>
                <c:pt idx="5">
                  <c:v>31.29</c:v>
                </c:pt>
                <c:pt idx="6">
                  <c:v>33.090000000000003</c:v>
                </c:pt>
                <c:pt idx="7">
                  <c:v>31.23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B39-42AE-BB66-24E8BF13D2E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50.12</c:v>
                </c:pt>
                <c:pt idx="1">
                  <c:v>51.1</c:v>
                </c:pt>
                <c:pt idx="2">
                  <c:v>50.5</c:v>
                </c:pt>
                <c:pt idx="3">
                  <c:v>49.27</c:v>
                </c:pt>
                <c:pt idx="4">
                  <c:v>49.33</c:v>
                </c:pt>
                <c:pt idx="5">
                  <c:v>50.68</c:v>
                </c:pt>
                <c:pt idx="6">
                  <c:v>52.68</c:v>
                </c:pt>
                <c:pt idx="7">
                  <c:v>48.97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B39-42AE-BB66-24E8BF13D2E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313.91000000000003</c:v>
                </c:pt>
                <c:pt idx="1">
                  <c:v>305.11</c:v>
                </c:pt>
                <c:pt idx="2">
                  <c:v>322.07</c:v>
                </c:pt>
                <c:pt idx="3">
                  <c:v>318.02</c:v>
                </c:pt>
                <c:pt idx="4">
                  <c:v>321.25</c:v>
                </c:pt>
                <c:pt idx="5">
                  <c:v>300.61</c:v>
                </c:pt>
                <c:pt idx="6">
                  <c:v>317.60000000000002</c:v>
                </c:pt>
                <c:pt idx="7">
                  <c:v>328.72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B39-42AE-BB66-24E8BF13D2E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50.78</c:v>
                </c:pt>
                <c:pt idx="1">
                  <c:v>52.21</c:v>
                </c:pt>
                <c:pt idx="2">
                  <c:v>52.53</c:v>
                </c:pt>
                <c:pt idx="3">
                  <c:v>50.52</c:v>
                </c:pt>
                <c:pt idx="4">
                  <c:v>52.39</c:v>
                </c:pt>
                <c:pt idx="5">
                  <c:v>54.83</c:v>
                </c:pt>
                <c:pt idx="6">
                  <c:v>52.63</c:v>
                </c:pt>
                <c:pt idx="7">
                  <c:v>52.44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B39-42AE-BB66-24E8BF13D2E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93.4</c:v>
                </c:pt>
                <c:pt idx="1">
                  <c:v>97.62</c:v>
                </c:pt>
                <c:pt idx="2">
                  <c:v>96.59</c:v>
                </c:pt>
                <c:pt idx="3">
                  <c:v>96.83</c:v>
                </c:pt>
                <c:pt idx="4">
                  <c:v>96.35</c:v>
                </c:pt>
                <c:pt idx="5">
                  <c:v>91.36</c:v>
                </c:pt>
                <c:pt idx="6">
                  <c:v>102.87</c:v>
                </c:pt>
                <c:pt idx="7">
                  <c:v>93.86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B39-42AE-BB66-24E8BF13D2E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40.479999999999997</c:v>
                </c:pt>
                <c:pt idx="1">
                  <c:v>43.68</c:v>
                </c:pt>
                <c:pt idx="2">
                  <c:v>43.62</c:v>
                </c:pt>
                <c:pt idx="3">
                  <c:v>43.12</c:v>
                </c:pt>
                <c:pt idx="4">
                  <c:v>42.83</c:v>
                </c:pt>
                <c:pt idx="5">
                  <c:v>43.55</c:v>
                </c:pt>
                <c:pt idx="6">
                  <c:v>43.42</c:v>
                </c:pt>
                <c:pt idx="7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B39-42AE-BB66-24E8BF13D2E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24.37</c:v>
                </c:pt>
                <c:pt idx="1">
                  <c:v>24.64</c:v>
                </c:pt>
                <c:pt idx="2">
                  <c:v>24.97</c:v>
                </c:pt>
                <c:pt idx="3">
                  <c:v>24.6</c:v>
                </c:pt>
                <c:pt idx="4">
                  <c:v>25.31</c:v>
                </c:pt>
                <c:pt idx="5">
                  <c:v>25.19</c:v>
                </c:pt>
                <c:pt idx="6">
                  <c:v>25.59</c:v>
                </c:pt>
                <c:pt idx="7">
                  <c:v>24.55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B39-42AE-BB66-24E8BF13D2E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99.89</c:v>
                </c:pt>
                <c:pt idx="1">
                  <c:v>100.09</c:v>
                </c:pt>
                <c:pt idx="2">
                  <c:v>105.54</c:v>
                </c:pt>
                <c:pt idx="3">
                  <c:v>102.76</c:v>
                </c:pt>
                <c:pt idx="4">
                  <c:v>103.4</c:v>
                </c:pt>
                <c:pt idx="5">
                  <c:v>100.26</c:v>
                </c:pt>
                <c:pt idx="6">
                  <c:v>102.03</c:v>
                </c:pt>
                <c:pt idx="7">
                  <c:v>100.88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B39-42AE-BB66-24E8BF13D2E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62.94</c:v>
                </c:pt>
                <c:pt idx="1">
                  <c:v>60.98</c:v>
                </c:pt>
                <c:pt idx="2">
                  <c:v>62.55</c:v>
                </c:pt>
                <c:pt idx="3">
                  <c:v>59.75</c:v>
                </c:pt>
                <c:pt idx="4">
                  <c:v>61.14</c:v>
                </c:pt>
                <c:pt idx="5">
                  <c:v>60.28</c:v>
                </c:pt>
                <c:pt idx="6">
                  <c:v>62.41</c:v>
                </c:pt>
                <c:pt idx="7">
                  <c:v>65.41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B39-42AE-BB66-24E8BF13D2E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43.18</c:v>
                </c:pt>
                <c:pt idx="1">
                  <c:v>43.67</c:v>
                </c:pt>
                <c:pt idx="2">
                  <c:v>43.19</c:v>
                </c:pt>
                <c:pt idx="3">
                  <c:v>42.67</c:v>
                </c:pt>
                <c:pt idx="4">
                  <c:v>46</c:v>
                </c:pt>
                <c:pt idx="5">
                  <c:v>45.24</c:v>
                </c:pt>
                <c:pt idx="6">
                  <c:v>44.64</c:v>
                </c:pt>
                <c:pt idx="7">
                  <c:v>41.38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B39-42AE-BB66-24E8BF13D2E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59.77</c:v>
                </c:pt>
                <c:pt idx="1">
                  <c:v>60.11</c:v>
                </c:pt>
                <c:pt idx="2">
                  <c:v>60.75</c:v>
                </c:pt>
                <c:pt idx="3">
                  <c:v>60.44</c:v>
                </c:pt>
                <c:pt idx="4">
                  <c:v>61.52</c:v>
                </c:pt>
                <c:pt idx="5">
                  <c:v>58.14</c:v>
                </c:pt>
                <c:pt idx="6">
                  <c:v>59.14</c:v>
                </c:pt>
                <c:pt idx="7">
                  <c:v>58.28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B39-42AE-BB66-24E8BF13D2E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16.97</c:v>
                </c:pt>
                <c:pt idx="1">
                  <c:v>16.920000000000002</c:v>
                </c:pt>
                <c:pt idx="2">
                  <c:v>17.41</c:v>
                </c:pt>
                <c:pt idx="3">
                  <c:v>17.52</c:v>
                </c:pt>
                <c:pt idx="4">
                  <c:v>16.43</c:v>
                </c:pt>
                <c:pt idx="5">
                  <c:v>16.989999999999998</c:v>
                </c:pt>
                <c:pt idx="6">
                  <c:v>16.84</c:v>
                </c:pt>
                <c:pt idx="7">
                  <c:v>17.32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B39-42AE-BB66-24E8BF13D2E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29.59</c:v>
                </c:pt>
                <c:pt idx="1">
                  <c:v>30.24</c:v>
                </c:pt>
                <c:pt idx="2">
                  <c:v>30.61</c:v>
                </c:pt>
                <c:pt idx="3">
                  <c:v>29.56</c:v>
                </c:pt>
                <c:pt idx="4">
                  <c:v>29.23</c:v>
                </c:pt>
                <c:pt idx="5">
                  <c:v>30.34</c:v>
                </c:pt>
                <c:pt idx="6">
                  <c:v>30.54</c:v>
                </c:pt>
                <c:pt idx="7">
                  <c:v>30.37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B39-42AE-BB66-24E8BF13D2E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20.86</c:v>
                </c:pt>
                <c:pt idx="1">
                  <c:v>21.58</c:v>
                </c:pt>
                <c:pt idx="2">
                  <c:v>21.94</c:v>
                </c:pt>
                <c:pt idx="3">
                  <c:v>21.95</c:v>
                </c:pt>
                <c:pt idx="4">
                  <c:v>21.91</c:v>
                </c:pt>
                <c:pt idx="5">
                  <c:v>21.82</c:v>
                </c:pt>
                <c:pt idx="6">
                  <c:v>22.15</c:v>
                </c:pt>
                <c:pt idx="7">
                  <c:v>22.07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B39-42AE-BB66-24E8BF13D2E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71.319999999999993</c:v>
                </c:pt>
                <c:pt idx="1">
                  <c:v>73.040000000000006</c:v>
                </c:pt>
                <c:pt idx="2">
                  <c:v>71.14</c:v>
                </c:pt>
                <c:pt idx="3">
                  <c:v>75.34</c:v>
                </c:pt>
                <c:pt idx="4">
                  <c:v>74.989999999999995</c:v>
                </c:pt>
                <c:pt idx="5">
                  <c:v>72.739999999999995</c:v>
                </c:pt>
                <c:pt idx="6">
                  <c:v>69.52</c:v>
                </c:pt>
                <c:pt idx="7">
                  <c:v>73.59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B39-42AE-BB66-24E8BF13D2E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B39-42AE-BB66-24E8BF13D2E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B39-42AE-BB66-24E8BF13D2E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B39-42AE-BB66-24E8BF13D2E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B39-42AE-BB66-24E8BF13D2E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B39-42AE-BB66-24E8BF13D2E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B39-42AE-BB66-24E8BF13D2E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B39-42AE-BB66-24E8BF13D2E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B39-42AE-BB66-24E8BF13D2E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B39-42AE-BB66-24E8BF13D2E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B39-42AE-BB66-24E8BF13D2E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B39-42AE-BB66-24E8BF13D2E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B39-42AE-BB66-24E8BF13D2E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B39-42AE-BB66-24E8BF13D2E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B39-42AE-BB66-24E8BF13D2E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B39-42AE-BB66-24E8BF13D2E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B39-42AE-BB66-24E8BF13D2E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B39-42AE-BB66-24E8BF13D2E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B39-42AE-BB66-24E8BF13D2E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B39-42AE-BB66-24E8BF13D2E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B39-42AE-BB66-24E8BF13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7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5849737532809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97.770227224463781</c:v>
                </c:pt>
                <c:pt idx="2">
                  <c:v>104.5869611382459</c:v>
                </c:pt>
                <c:pt idx="3">
                  <c:v>100.16988744956465</c:v>
                </c:pt>
                <c:pt idx="4">
                  <c:v>96.772138458271385</c:v>
                </c:pt>
                <c:pt idx="5">
                  <c:v>101.52898704608198</c:v>
                </c:pt>
                <c:pt idx="6">
                  <c:v>103.03673816096837</c:v>
                </c:pt>
                <c:pt idx="7">
                  <c:v>101.2104480781482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02-4A4F-B2E4-80F976CF640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101.42200831327936</c:v>
                </c:pt>
                <c:pt idx="2">
                  <c:v>99.124917961058856</c:v>
                </c:pt>
                <c:pt idx="3">
                  <c:v>97.046598118573613</c:v>
                </c:pt>
                <c:pt idx="4">
                  <c:v>99.617151607963237</c:v>
                </c:pt>
                <c:pt idx="5">
                  <c:v>94.869831546707502</c:v>
                </c:pt>
                <c:pt idx="6">
                  <c:v>95.744913585648646</c:v>
                </c:pt>
                <c:pt idx="7">
                  <c:v>94.651061036972223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02-4A4F-B2E4-80F976CF640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107.16152639832724</c:v>
                </c:pt>
                <c:pt idx="2">
                  <c:v>103.06673636522041</c:v>
                </c:pt>
                <c:pt idx="3">
                  <c:v>103.95539292559678</c:v>
                </c:pt>
                <c:pt idx="4">
                  <c:v>98.954521693674863</c:v>
                </c:pt>
                <c:pt idx="5">
                  <c:v>108.4161003659174</c:v>
                </c:pt>
                <c:pt idx="6">
                  <c:v>107.09182784457224</c:v>
                </c:pt>
                <c:pt idx="7">
                  <c:v>107.6842655514898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02-4A4F-B2E4-80F976CF640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97.592424700312279</c:v>
                </c:pt>
                <c:pt idx="2">
                  <c:v>103.69698801249119</c:v>
                </c:pt>
                <c:pt idx="3">
                  <c:v>98.529263624458551</c:v>
                </c:pt>
                <c:pt idx="4">
                  <c:v>96.031026493401839</c:v>
                </c:pt>
                <c:pt idx="5">
                  <c:v>99.133675833585173</c:v>
                </c:pt>
                <c:pt idx="6">
                  <c:v>102.83066384607635</c:v>
                </c:pt>
                <c:pt idx="7">
                  <c:v>99.264631812229283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02-4A4F-B2E4-80F976CF640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104.33490215506565</c:v>
                </c:pt>
                <c:pt idx="2">
                  <c:v>106.24225910329453</c:v>
                </c:pt>
                <c:pt idx="3">
                  <c:v>102.74956650978449</c:v>
                </c:pt>
                <c:pt idx="4">
                  <c:v>98.21649739905871</c:v>
                </c:pt>
                <c:pt idx="5">
                  <c:v>100.6935843448105</c:v>
                </c:pt>
                <c:pt idx="6">
                  <c:v>97.498142184790694</c:v>
                </c:pt>
                <c:pt idx="7">
                  <c:v>102.15506564280408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02-4A4F-B2E4-80F976CF640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100.34797738147022</c:v>
                </c:pt>
                <c:pt idx="2">
                  <c:v>100.08699434536756</c:v>
                </c:pt>
                <c:pt idx="3">
                  <c:v>98.260113092648979</c:v>
                </c:pt>
                <c:pt idx="4">
                  <c:v>99.347542409743369</c:v>
                </c:pt>
                <c:pt idx="5">
                  <c:v>97.868638538495006</c:v>
                </c:pt>
                <c:pt idx="6">
                  <c:v>98.216615919965193</c:v>
                </c:pt>
                <c:pt idx="7">
                  <c:v>97.433666811657233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02-4A4F-B2E4-80F976CF640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96.469332457508813</c:v>
                </c:pt>
                <c:pt idx="2">
                  <c:v>97.996551441004996</c:v>
                </c:pt>
                <c:pt idx="3">
                  <c:v>91.222596272271943</c:v>
                </c:pt>
                <c:pt idx="4">
                  <c:v>98.029394860004928</c:v>
                </c:pt>
                <c:pt idx="5">
                  <c:v>92.503489613268727</c:v>
                </c:pt>
                <c:pt idx="6">
                  <c:v>96.83061006650793</c:v>
                </c:pt>
                <c:pt idx="7">
                  <c:v>95.845307496510387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02-4A4F-B2E4-80F976CF640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103.75722543352602</c:v>
                </c:pt>
                <c:pt idx="2">
                  <c:v>102.52233315817132</c:v>
                </c:pt>
                <c:pt idx="3">
                  <c:v>106.51602732527587</c:v>
                </c:pt>
                <c:pt idx="4">
                  <c:v>102.70625328428797</c:v>
                </c:pt>
                <c:pt idx="5">
                  <c:v>103.20546505517602</c:v>
                </c:pt>
                <c:pt idx="6">
                  <c:v>105.0972149238045</c:v>
                </c:pt>
                <c:pt idx="7">
                  <c:v>103.28428796636888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02-4A4F-B2E4-80F976CF640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103.2805866460826</c:v>
                </c:pt>
                <c:pt idx="2">
                  <c:v>100.15438054805092</c:v>
                </c:pt>
                <c:pt idx="3">
                  <c:v>98.9322012093143</c:v>
                </c:pt>
                <c:pt idx="4">
                  <c:v>101.05493374501479</c:v>
                </c:pt>
                <c:pt idx="5">
                  <c:v>105.05596294866845</c:v>
                </c:pt>
                <c:pt idx="6">
                  <c:v>103.9238389296282</c:v>
                </c:pt>
                <c:pt idx="7">
                  <c:v>99.163772031390707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F02-4A4F-B2E4-80F976CF640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91.784307288246879</c:v>
                </c:pt>
                <c:pt idx="2">
                  <c:v>94.763624425476024</c:v>
                </c:pt>
                <c:pt idx="3">
                  <c:v>89.748850952068281</c:v>
                </c:pt>
                <c:pt idx="4">
                  <c:v>93.401181877872617</c:v>
                </c:pt>
                <c:pt idx="5">
                  <c:v>97.882468811556151</c:v>
                </c:pt>
                <c:pt idx="6">
                  <c:v>91.726854891661191</c:v>
                </c:pt>
                <c:pt idx="7">
                  <c:v>93.910045961917263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02-4A4F-B2E4-80F976CF640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102.86409078627399</c:v>
                </c:pt>
                <c:pt idx="2">
                  <c:v>109.99729802756013</c:v>
                </c:pt>
                <c:pt idx="3">
                  <c:v>104.14752769521752</c:v>
                </c:pt>
                <c:pt idx="4">
                  <c:v>108.48419346122671</c:v>
                </c:pt>
                <c:pt idx="5">
                  <c:v>108.76790056741423</c:v>
                </c:pt>
                <c:pt idx="6">
                  <c:v>103.55309375844368</c:v>
                </c:pt>
                <c:pt idx="7">
                  <c:v>100.47284517697921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F02-4A4F-B2E4-80F976CF640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102.09770114942529</c:v>
                </c:pt>
                <c:pt idx="2">
                  <c:v>101.55172413793106</c:v>
                </c:pt>
                <c:pt idx="3">
                  <c:v>105.17241379310347</c:v>
                </c:pt>
                <c:pt idx="4">
                  <c:v>104.2528735632184</c:v>
                </c:pt>
                <c:pt idx="5">
                  <c:v>103.21839080459772</c:v>
                </c:pt>
                <c:pt idx="6">
                  <c:v>104.16666666666667</c:v>
                </c:pt>
                <c:pt idx="7">
                  <c:v>101.81034482758622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02-4A4F-B2E4-80F976CF640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102.70358306188925</c:v>
                </c:pt>
                <c:pt idx="2">
                  <c:v>99.218241042345284</c:v>
                </c:pt>
                <c:pt idx="3">
                  <c:v>101.00977198697069</c:v>
                </c:pt>
                <c:pt idx="4">
                  <c:v>98.273615635179155</c:v>
                </c:pt>
                <c:pt idx="5">
                  <c:v>100.1628664495114</c:v>
                </c:pt>
                <c:pt idx="6">
                  <c:v>96.4169381107492</c:v>
                </c:pt>
                <c:pt idx="7">
                  <c:v>99.511400651465792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F02-4A4F-B2E4-80F976CF640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93.020208290226918</c:v>
                </c:pt>
                <c:pt idx="2">
                  <c:v>95.599696530795228</c:v>
                </c:pt>
                <c:pt idx="3">
                  <c:v>92.79950341402855</c:v>
                </c:pt>
                <c:pt idx="4">
                  <c:v>94.661700806952197</c:v>
                </c:pt>
                <c:pt idx="5">
                  <c:v>101.95185874887922</c:v>
                </c:pt>
                <c:pt idx="6">
                  <c:v>101.91737361197323</c:v>
                </c:pt>
                <c:pt idx="7">
                  <c:v>99.572384302365677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02-4A4F-B2E4-80F976CF640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104.95616598480422</c:v>
                </c:pt>
                <c:pt idx="2">
                  <c:v>107.43424897720631</c:v>
                </c:pt>
                <c:pt idx="3">
                  <c:v>107.99532437171244</c:v>
                </c:pt>
                <c:pt idx="4">
                  <c:v>104.2314436002338</c:v>
                </c:pt>
                <c:pt idx="5">
                  <c:v>102.24430157802456</c:v>
                </c:pt>
                <c:pt idx="6">
                  <c:v>106.0783167738165</c:v>
                </c:pt>
                <c:pt idx="7">
                  <c:v>105.06136762127412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F02-4A4F-B2E4-80F976CF640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98.325820991629115</c:v>
                </c:pt>
                <c:pt idx="2">
                  <c:v>97.263361236316811</c:v>
                </c:pt>
                <c:pt idx="3">
                  <c:v>100.70830650354155</c:v>
                </c:pt>
                <c:pt idx="4">
                  <c:v>102.86542176432711</c:v>
                </c:pt>
                <c:pt idx="5">
                  <c:v>100.7405022537025</c:v>
                </c:pt>
                <c:pt idx="6">
                  <c:v>106.53573728267871</c:v>
                </c:pt>
                <c:pt idx="7">
                  <c:v>100.54732775273665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02-4A4F-B2E4-80F976CF640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101.95530726256985</c:v>
                </c:pt>
                <c:pt idx="2">
                  <c:v>100.75818036711892</c:v>
                </c:pt>
                <c:pt idx="3">
                  <c:v>98.304070231444541</c:v>
                </c:pt>
                <c:pt idx="4">
                  <c:v>98.423782920989623</c:v>
                </c:pt>
                <c:pt idx="5">
                  <c:v>101.1173184357542</c:v>
                </c:pt>
                <c:pt idx="6">
                  <c:v>105.10774142059059</c:v>
                </c:pt>
                <c:pt idx="7">
                  <c:v>97.705506783719073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F02-4A4F-B2E4-80F976CF640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97.196648720970984</c:v>
                </c:pt>
                <c:pt idx="2">
                  <c:v>102.59947118600871</c:v>
                </c:pt>
                <c:pt idx="3">
                  <c:v>101.30929247236469</c:v>
                </c:pt>
                <c:pt idx="4">
                  <c:v>102.33824981682646</c:v>
                </c:pt>
                <c:pt idx="5">
                  <c:v>95.76311681692205</c:v>
                </c:pt>
                <c:pt idx="6">
                  <c:v>101.17549616132013</c:v>
                </c:pt>
                <c:pt idx="7">
                  <c:v>104.7179127775477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02-4A4F-B2E4-80F976CF640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102.81606931862939</c:v>
                </c:pt>
                <c:pt idx="2">
                  <c:v>103.44623867664436</c:v>
                </c:pt>
                <c:pt idx="3">
                  <c:v>99.487987396612837</c:v>
                </c:pt>
                <c:pt idx="4">
                  <c:v>103.17053958251282</c:v>
                </c:pt>
                <c:pt idx="5">
                  <c:v>107.97558093737692</c:v>
                </c:pt>
                <c:pt idx="6">
                  <c:v>103.64316660102402</c:v>
                </c:pt>
                <c:pt idx="7">
                  <c:v>103.26900354470263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F02-4A4F-B2E4-80F976CF640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104.51820128479656</c:v>
                </c:pt>
                <c:pt idx="2">
                  <c:v>103.4154175588865</c:v>
                </c:pt>
                <c:pt idx="3">
                  <c:v>103.67237687366166</c:v>
                </c:pt>
                <c:pt idx="4">
                  <c:v>103.15845824411134</c:v>
                </c:pt>
                <c:pt idx="5">
                  <c:v>97.815845824411127</c:v>
                </c:pt>
                <c:pt idx="6">
                  <c:v>110.13918629550321</c:v>
                </c:pt>
                <c:pt idx="7">
                  <c:v>100.49250535331906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02-4A4F-B2E4-80F976CF640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107.90513833992095</c:v>
                </c:pt>
                <c:pt idx="2">
                  <c:v>107.75691699604744</c:v>
                </c:pt>
                <c:pt idx="3">
                  <c:v>106.5217391304348</c:v>
                </c:pt>
                <c:pt idx="4">
                  <c:v>105.80533596837944</c:v>
                </c:pt>
                <c:pt idx="5">
                  <c:v>107.58399209486167</c:v>
                </c:pt>
                <c:pt idx="6">
                  <c:v>107.26284584980239</c:v>
                </c:pt>
                <c:pt idx="7">
                  <c:v>111.16600790513836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F02-4A4F-B2E4-80F976CF640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101.10791957324578</c:v>
                </c:pt>
                <c:pt idx="2">
                  <c:v>102.46204349610176</c:v>
                </c:pt>
                <c:pt idx="3">
                  <c:v>100.94378334017236</c:v>
                </c:pt>
                <c:pt idx="4">
                  <c:v>103.85720147722608</c:v>
                </c:pt>
                <c:pt idx="5">
                  <c:v>103.36479277800575</c:v>
                </c:pt>
                <c:pt idx="6">
                  <c:v>105.00615510874024</c:v>
                </c:pt>
                <c:pt idx="7">
                  <c:v>100.73861304883054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02-4A4F-B2E4-80F976CF640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100.2002202422665</c:v>
                </c:pt>
                <c:pt idx="2">
                  <c:v>105.65622184402844</c:v>
                </c:pt>
                <c:pt idx="3">
                  <c:v>102.87316047652418</c:v>
                </c:pt>
                <c:pt idx="4">
                  <c:v>103.51386525177698</c:v>
                </c:pt>
                <c:pt idx="5">
                  <c:v>100.37040744819301</c:v>
                </c:pt>
                <c:pt idx="6">
                  <c:v>102.14235659225149</c:v>
                </c:pt>
                <c:pt idx="7">
                  <c:v>100.99109019921914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F02-4A4F-B2E4-80F976CF640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96.885923101366373</c:v>
                </c:pt>
                <c:pt idx="2">
                  <c:v>99.380362249761674</c:v>
                </c:pt>
                <c:pt idx="3">
                  <c:v>94.931680965999362</c:v>
                </c:pt>
                <c:pt idx="4">
                  <c:v>97.14013346043852</c:v>
                </c:pt>
                <c:pt idx="5">
                  <c:v>95.773752780425809</c:v>
                </c:pt>
                <c:pt idx="6">
                  <c:v>99.157928185573567</c:v>
                </c:pt>
                <c:pt idx="7">
                  <c:v>103.92437241817605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02-4A4F-B2E4-80F976CF640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101.13478462251042</c:v>
                </c:pt>
                <c:pt idx="2">
                  <c:v>100.02315886984714</c:v>
                </c:pt>
                <c:pt idx="3">
                  <c:v>98.818897637795274</c:v>
                </c:pt>
                <c:pt idx="4">
                  <c:v>106.53080129689671</c:v>
                </c:pt>
                <c:pt idx="5">
                  <c:v>104.77072718851321</c:v>
                </c:pt>
                <c:pt idx="6">
                  <c:v>103.38119499768412</c:v>
                </c:pt>
                <c:pt idx="7">
                  <c:v>95.83140342751274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F02-4A4F-B2E4-80F976CF640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100.56884724778317</c:v>
                </c:pt>
                <c:pt idx="2">
                  <c:v>101.63961853772796</c:v>
                </c:pt>
                <c:pt idx="3">
                  <c:v>101.12096369416095</c:v>
                </c:pt>
                <c:pt idx="4">
                  <c:v>102.92789024594278</c:v>
                </c:pt>
                <c:pt idx="5">
                  <c:v>97.272879370921856</c:v>
                </c:pt>
                <c:pt idx="6">
                  <c:v>98.945959511460586</c:v>
                </c:pt>
                <c:pt idx="7">
                  <c:v>97.507110590597293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F02-4A4F-B2E4-80F976CF640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99.705362404242805</c:v>
                </c:pt>
                <c:pt idx="2">
                  <c:v>102.59281084266354</c:v>
                </c:pt>
                <c:pt idx="3">
                  <c:v>103.24101355332942</c:v>
                </c:pt>
                <c:pt idx="4">
                  <c:v>96.817913965822044</c:v>
                </c:pt>
                <c:pt idx="5">
                  <c:v>100.11785503830288</c:v>
                </c:pt>
                <c:pt idx="6">
                  <c:v>99.233942251031237</c:v>
                </c:pt>
                <c:pt idx="7">
                  <c:v>102.06246317030055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F02-4A4F-B2E4-80F976CF640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102.196688070294</c:v>
                </c:pt>
                <c:pt idx="2">
                  <c:v>103.44711051030752</c:v>
                </c:pt>
                <c:pt idx="3">
                  <c:v>99.898614396755661</c:v>
                </c:pt>
                <c:pt idx="4">
                  <c:v>98.783372761067938</c:v>
                </c:pt>
                <c:pt idx="5">
                  <c:v>102.53464008110849</c:v>
                </c:pt>
                <c:pt idx="6">
                  <c:v>103.2105441027374</c:v>
                </c:pt>
                <c:pt idx="7">
                  <c:v>102.63602568435282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F02-4A4F-B2E4-80F976CF640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103.45158197507189</c:v>
                </c:pt>
                <c:pt idx="2">
                  <c:v>105.17737296260788</c:v>
                </c:pt>
                <c:pt idx="3">
                  <c:v>105.22531160115052</c:v>
                </c:pt>
                <c:pt idx="4">
                  <c:v>105.03355704697988</c:v>
                </c:pt>
                <c:pt idx="5">
                  <c:v>104.60210930009588</c:v>
                </c:pt>
                <c:pt idx="6">
                  <c:v>106.18408437200384</c:v>
                </c:pt>
                <c:pt idx="7">
                  <c:v>105.80057526366251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F02-4A4F-B2E4-80F976CF640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102.41166573191252</c:v>
                </c:pt>
                <c:pt idx="2">
                  <c:v>99.747616376892893</c:v>
                </c:pt>
                <c:pt idx="3">
                  <c:v>105.63656758272575</c:v>
                </c:pt>
                <c:pt idx="4">
                  <c:v>105.14582164890633</c:v>
                </c:pt>
                <c:pt idx="5">
                  <c:v>101.99102636006729</c:v>
                </c:pt>
                <c:pt idx="6">
                  <c:v>97.476163768928785</c:v>
                </c:pt>
                <c:pt idx="7">
                  <c:v>103.18283791362872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F02-4A4F-B2E4-80F976CF640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F02-4A4F-B2E4-80F976CF640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F02-4A4F-B2E4-80F976CF640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F02-4A4F-B2E4-80F976CF640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F02-4A4F-B2E4-80F976CF640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F02-4A4F-B2E4-80F976CF640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F02-4A4F-B2E4-80F976CF640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F02-4A4F-B2E4-80F976CF640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F02-4A4F-B2E4-80F976CF640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F02-4A4F-B2E4-80F976CF640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F02-4A4F-B2E4-80F976CF640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F02-4A4F-B2E4-80F976CF640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F02-4A4F-B2E4-80F976CF640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F02-4A4F-B2E4-80F976CF640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F02-4A4F-B2E4-80F976CF640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F02-4A4F-B2E4-80F976CF640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F02-4A4F-B2E4-80F976CF640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F02-4A4F-B2E4-80F976CF640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F02-4A4F-B2E4-80F976CF640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F02-4A4F-B2E4-80F976CF640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F02-4A4F-B2E4-80F976CF640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1.1400710578159576</c:v>
                  </c:pt>
                  <c:pt idx="2">
                    <c:v>1.0910174079450619</c:v>
                  </c:pt>
                  <c:pt idx="3">
                    <c:v>1.384268983861924</c:v>
                  </c:pt>
                  <c:pt idx="4">
                    <c:v>1.1765919653639778</c:v>
                  </c:pt>
                  <c:pt idx="5">
                    <c:v>1.2662202776356912</c:v>
                  </c:pt>
                  <c:pt idx="6">
                    <c:v>1.2940581631233745</c:v>
                  </c:pt>
                  <c:pt idx="7">
                    <c:v>1.1832469155774592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1.1400710578159576</c:v>
                  </c:pt>
                  <c:pt idx="2">
                    <c:v>1.0910174079450619</c:v>
                  </c:pt>
                  <c:pt idx="3">
                    <c:v>1.384268983861924</c:v>
                  </c:pt>
                  <c:pt idx="4">
                    <c:v>1.1765919653639778</c:v>
                  </c:pt>
                  <c:pt idx="5">
                    <c:v>1.2662202776356912</c:v>
                  </c:pt>
                  <c:pt idx="6">
                    <c:v>1.2940581631233745</c:v>
                  </c:pt>
                  <c:pt idx="7">
                    <c:v>1.1832469155774592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100.99808153860376</c:v>
                </c:pt>
                <c:pt idx="2">
                  <c:v>102.04696189750602</c:v>
                </c:pt>
                <c:pt idx="3">
                  <c:v>100.69829348657548</c:v>
                </c:pt>
                <c:pt idx="4">
                  <c:v>100.98489381161025</c:v>
                </c:pt>
                <c:pt idx="5">
                  <c:v>101.30993563204522</c:v>
                </c:pt>
                <c:pt idx="6">
                  <c:v>102.09107705922007</c:v>
                </c:pt>
                <c:pt idx="7">
                  <c:v>101.05345502675344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0F02-4A4F-B2E4-80F976CF640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90.34</c:v>
                </c:pt>
                <c:pt idx="1">
                  <c:v>90.34</c:v>
                </c:pt>
                <c:pt idx="2">
                  <c:v>90.34</c:v>
                </c:pt>
                <c:pt idx="3">
                  <c:v>90.34</c:v>
                </c:pt>
                <c:pt idx="4">
                  <c:v>90.34</c:v>
                </c:pt>
                <c:pt idx="5">
                  <c:v>90.34</c:v>
                </c:pt>
                <c:pt idx="6">
                  <c:v>90.34</c:v>
                </c:pt>
                <c:pt idx="7">
                  <c:v>90.34</c:v>
                </c:pt>
                <c:pt idx="8">
                  <c:v>90.34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0F02-4A4F-B2E4-80F976CF640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109.66</c:v>
                </c:pt>
                <c:pt idx="1">
                  <c:v>109.66</c:v>
                </c:pt>
                <c:pt idx="2">
                  <c:v>109.66</c:v>
                </c:pt>
                <c:pt idx="3">
                  <c:v>109.66</c:v>
                </c:pt>
                <c:pt idx="4">
                  <c:v>109.66</c:v>
                </c:pt>
                <c:pt idx="5">
                  <c:v>109.66</c:v>
                </c:pt>
                <c:pt idx="6">
                  <c:v>109.66</c:v>
                </c:pt>
                <c:pt idx="7">
                  <c:v>109.66</c:v>
                </c:pt>
                <c:pt idx="8">
                  <c:v>109.66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0F02-4A4F-B2E4-80F976CF640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79.58</c:v>
                </c:pt>
                <c:pt idx="1">
                  <c:v>79.58</c:v>
                </c:pt>
                <c:pt idx="2">
                  <c:v>79.58</c:v>
                </c:pt>
                <c:pt idx="3">
                  <c:v>79.58</c:v>
                </c:pt>
                <c:pt idx="4">
                  <c:v>79.58</c:v>
                </c:pt>
                <c:pt idx="5">
                  <c:v>79.58</c:v>
                </c:pt>
                <c:pt idx="6">
                  <c:v>79.58</c:v>
                </c:pt>
                <c:pt idx="7">
                  <c:v>79.58</c:v>
                </c:pt>
                <c:pt idx="8">
                  <c:v>79.58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0F02-4A4F-B2E4-80F976CF640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120.42</c:v>
                </c:pt>
                <c:pt idx="1">
                  <c:v>120.42</c:v>
                </c:pt>
                <c:pt idx="2">
                  <c:v>120.42</c:v>
                </c:pt>
                <c:pt idx="3">
                  <c:v>120.42</c:v>
                </c:pt>
                <c:pt idx="4">
                  <c:v>120.42</c:v>
                </c:pt>
                <c:pt idx="5">
                  <c:v>120.42</c:v>
                </c:pt>
                <c:pt idx="6">
                  <c:v>120.42</c:v>
                </c:pt>
                <c:pt idx="7">
                  <c:v>120.42</c:v>
                </c:pt>
                <c:pt idx="8">
                  <c:v>120.42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0F02-4A4F-B2E4-80F976CF6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8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C33" sqref="C33"/>
    </sheetView>
  </sheetViews>
  <sheetFormatPr baseColWidth="10" defaultRowHeight="12.75" x14ac:dyDescent="0.2"/>
  <cols>
    <col min="1" max="2" width="11.42578125" style="63"/>
    <col min="3" max="3" width="31.42578125" style="63" bestFit="1" customWidth="1"/>
    <col min="4" max="16384" width="11.42578125" style="63"/>
  </cols>
  <sheetData>
    <row r="3" spans="3:9" ht="57" customHeight="1" x14ac:dyDescent="0.6">
      <c r="C3" s="111" t="s">
        <v>45</v>
      </c>
      <c r="D3" s="111"/>
      <c r="E3" s="111"/>
      <c r="F3" s="111"/>
      <c r="G3" s="111"/>
      <c r="H3" s="111"/>
      <c r="I3" s="111"/>
    </row>
    <row r="5" spans="3:9" ht="34.5" x14ac:dyDescent="0.45">
      <c r="C5" s="64" t="s">
        <v>46</v>
      </c>
      <c r="D5" s="64" t="s">
        <v>53</v>
      </c>
    </row>
    <row r="8" spans="3:9" ht="25.5" customHeight="1" x14ac:dyDescent="0.3">
      <c r="C8" s="65" t="s">
        <v>47</v>
      </c>
      <c r="D8" s="66" t="s">
        <v>81</v>
      </c>
      <c r="E8" s="67"/>
      <c r="F8" s="67"/>
      <c r="G8" s="67"/>
      <c r="H8" s="67"/>
      <c r="I8" s="68"/>
    </row>
    <row r="9" spans="3:9" ht="26.25" customHeight="1" x14ac:dyDescent="0.3">
      <c r="C9" s="65" t="s">
        <v>48</v>
      </c>
      <c r="D9" s="112" t="s">
        <v>85</v>
      </c>
      <c r="E9" s="113"/>
      <c r="F9" s="113"/>
      <c r="G9" s="113"/>
      <c r="H9" s="113"/>
      <c r="I9" s="114"/>
    </row>
    <row r="10" spans="3:9" ht="20.25" x14ac:dyDescent="0.3">
      <c r="C10" s="65" t="s">
        <v>49</v>
      </c>
      <c r="D10" s="115" t="s">
        <v>82</v>
      </c>
      <c r="E10" s="116"/>
      <c r="F10" s="116"/>
      <c r="G10" s="116"/>
      <c r="H10" s="116"/>
      <c r="I10" s="117"/>
    </row>
    <row r="11" spans="3:9" x14ac:dyDescent="0.2">
      <c r="C11" s="69" t="s">
        <v>50</v>
      </c>
      <c r="D11" s="118"/>
      <c r="E11" s="119"/>
      <c r="F11" s="119"/>
      <c r="G11" s="119"/>
      <c r="H11" s="119"/>
      <c r="I11" s="120"/>
    </row>
    <row r="12" spans="3:9" ht="25.5" customHeight="1" x14ac:dyDescent="0.3">
      <c r="C12" s="65" t="s">
        <v>51</v>
      </c>
      <c r="D12" s="112" t="s">
        <v>83</v>
      </c>
      <c r="E12" s="113"/>
      <c r="F12" s="113"/>
      <c r="G12" s="113"/>
      <c r="H12" s="113"/>
      <c r="I12" s="114"/>
    </row>
    <row r="13" spans="3:9" ht="24.75" customHeight="1" x14ac:dyDescent="0.3">
      <c r="C13" s="65" t="s">
        <v>52</v>
      </c>
      <c r="D13" s="112" t="s">
        <v>84</v>
      </c>
      <c r="E13" s="113"/>
      <c r="F13" s="113"/>
      <c r="G13" s="113"/>
      <c r="H13" s="113"/>
      <c r="I13" s="11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tabSelected="1" workbookViewId="0">
      <selection activeCell="D34" sqref="D34"/>
    </sheetView>
  </sheetViews>
  <sheetFormatPr baseColWidth="10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7" width="13.42578125" style="71" customWidth="1"/>
    <col min="8" max="8" width="13.5703125" style="71" customWidth="1"/>
    <col min="9" max="9" width="13.7109375" style="71" bestFit="1" customWidth="1"/>
    <col min="10" max="16384" width="11.42578125" style="71"/>
  </cols>
  <sheetData>
    <row r="1" spans="1:9" ht="20.25" x14ac:dyDescent="0.3">
      <c r="A1" s="70" t="s">
        <v>43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86</v>
      </c>
      <c r="B2" s="70"/>
      <c r="C2" s="70"/>
      <c r="D2" s="70"/>
      <c r="E2" s="70"/>
      <c r="F2" s="70"/>
      <c r="G2" s="70"/>
      <c r="H2" s="70"/>
      <c r="I2" s="70"/>
    </row>
    <row r="3" spans="1:9" ht="20.25" x14ac:dyDescent="0.3">
      <c r="A3" s="70" t="s">
        <v>54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41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87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42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88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44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89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35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/>
      <c r="B14" s="78" t="s">
        <v>32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34</v>
      </c>
      <c r="C15" s="79"/>
      <c r="D15" s="80"/>
      <c r="E15" s="74"/>
      <c r="F15" s="74"/>
      <c r="G15" s="74"/>
      <c r="H15" s="74"/>
      <c r="I15" s="76"/>
    </row>
    <row r="16" spans="1:9" ht="15" x14ac:dyDescent="0.2">
      <c r="A16" s="77" t="s">
        <v>90</v>
      </c>
      <c r="B16" s="81" t="s">
        <v>33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37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36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39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38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91</v>
      </c>
      <c r="B22" s="78" t="s">
        <v>40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15" x14ac:dyDescent="0.2">
      <c r="A24" s="74" t="s">
        <v>55</v>
      </c>
      <c r="B24" s="74"/>
      <c r="C24" s="74"/>
      <c r="D24" s="74"/>
      <c r="E24" s="74"/>
      <c r="F24" s="74"/>
      <c r="G24" s="74"/>
      <c r="H24" s="74"/>
      <c r="I24" s="74"/>
    </row>
    <row r="25" spans="1:9" ht="15.75" x14ac:dyDescent="0.25">
      <c r="A25" s="84" t="s">
        <v>56</v>
      </c>
      <c r="B25" s="78" t="s">
        <v>57</v>
      </c>
      <c r="C25" s="78" t="s">
        <v>58</v>
      </c>
      <c r="D25" s="78" t="s">
        <v>59</v>
      </c>
      <c r="E25" s="78" t="s">
        <v>60</v>
      </c>
      <c r="F25" s="78" t="s">
        <v>61</v>
      </c>
      <c r="G25" s="78" t="s">
        <v>62</v>
      </c>
      <c r="H25" s="78" t="s">
        <v>117</v>
      </c>
      <c r="I25" s="78" t="s">
        <v>118</v>
      </c>
    </row>
    <row r="26" spans="1:9" ht="15" x14ac:dyDescent="0.2">
      <c r="A26" s="78" t="s">
        <v>63</v>
      </c>
      <c r="B26" s="75" t="s">
        <v>92</v>
      </c>
      <c r="C26" s="75"/>
      <c r="D26" s="75"/>
      <c r="E26" s="75"/>
      <c r="F26" s="75"/>
      <c r="G26" s="75"/>
      <c r="H26" s="75"/>
      <c r="I26" s="75"/>
    </row>
    <row r="27" spans="1:9" ht="15" x14ac:dyDescent="0.2">
      <c r="A27" s="78" t="s">
        <v>64</v>
      </c>
      <c r="B27" s="75" t="s">
        <v>93</v>
      </c>
      <c r="C27" s="75" t="s">
        <v>110</v>
      </c>
      <c r="D27" s="75" t="s">
        <v>111</v>
      </c>
      <c r="E27" s="75" t="s">
        <v>112</v>
      </c>
      <c r="F27" s="75" t="s">
        <v>113</v>
      </c>
      <c r="G27" s="75" t="s">
        <v>114</v>
      </c>
      <c r="H27" s="75" t="s">
        <v>115</v>
      </c>
      <c r="I27" s="75" t="s">
        <v>116</v>
      </c>
    </row>
    <row r="28" spans="1:9" ht="15" x14ac:dyDescent="0.2">
      <c r="A28" s="78" t="s">
        <v>65</v>
      </c>
      <c r="B28" s="75" t="s">
        <v>94</v>
      </c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66</v>
      </c>
      <c r="B29" s="75" t="s">
        <v>94</v>
      </c>
      <c r="C29" s="75"/>
      <c r="D29" s="75"/>
      <c r="E29" s="75"/>
      <c r="F29" s="75"/>
      <c r="G29" s="75"/>
      <c r="H29" s="75"/>
      <c r="I29" s="75"/>
    </row>
    <row r="30" spans="1:9" ht="15.75" x14ac:dyDescent="0.25">
      <c r="A30" s="78" t="s">
        <v>67</v>
      </c>
      <c r="B30" s="75" t="s">
        <v>95</v>
      </c>
      <c r="C30" s="75" t="s">
        <v>95</v>
      </c>
      <c r="D30" s="75" t="s">
        <v>95</v>
      </c>
      <c r="E30" s="75" t="s">
        <v>95</v>
      </c>
      <c r="F30" s="75" t="s">
        <v>95</v>
      </c>
      <c r="G30" s="75" t="s">
        <v>95</v>
      </c>
      <c r="H30" s="75" t="s">
        <v>95</v>
      </c>
      <c r="I30" s="75" t="s">
        <v>95</v>
      </c>
    </row>
    <row r="31" spans="1:9" ht="15.75" thickBot="1" x14ac:dyDescent="0.25">
      <c r="A31" s="85" t="s">
        <v>68</v>
      </c>
      <c r="B31" s="86" t="s">
        <v>95</v>
      </c>
      <c r="C31" s="86" t="s">
        <v>95</v>
      </c>
      <c r="D31" s="86" t="s">
        <v>95</v>
      </c>
      <c r="E31" s="86" t="s">
        <v>95</v>
      </c>
      <c r="F31" s="86" t="s">
        <v>95</v>
      </c>
      <c r="G31" s="86" t="s">
        <v>95</v>
      </c>
      <c r="H31" s="86" t="s">
        <v>95</v>
      </c>
      <c r="I31" s="86" t="s">
        <v>95</v>
      </c>
    </row>
    <row r="32" spans="1:9" ht="15" x14ac:dyDescent="0.2">
      <c r="A32" s="87" t="s">
        <v>69</v>
      </c>
      <c r="B32" s="88"/>
      <c r="C32" s="88"/>
      <c r="D32" s="88"/>
      <c r="E32" s="88"/>
      <c r="F32" s="88"/>
      <c r="G32" s="88"/>
      <c r="H32" s="88"/>
      <c r="I32" s="89"/>
    </row>
    <row r="33" spans="1:9" ht="15" x14ac:dyDescent="0.2">
      <c r="A33" s="90" t="s">
        <v>70</v>
      </c>
      <c r="B33" s="75" t="s">
        <v>96</v>
      </c>
      <c r="C33" s="75"/>
      <c r="D33" s="75"/>
      <c r="E33" s="75"/>
      <c r="F33" s="75"/>
      <c r="G33" s="75"/>
      <c r="H33" s="75"/>
      <c r="I33" s="91"/>
    </row>
    <row r="34" spans="1:9" ht="15" x14ac:dyDescent="0.2">
      <c r="A34" s="90" t="s">
        <v>71</v>
      </c>
      <c r="B34" s="75" t="s">
        <v>97</v>
      </c>
      <c r="C34" s="75"/>
      <c r="D34" s="75"/>
      <c r="E34" s="75"/>
      <c r="F34" s="75"/>
      <c r="G34" s="75"/>
      <c r="H34" s="75"/>
      <c r="I34" s="91"/>
    </row>
    <row r="35" spans="1:9" ht="15.75" thickBot="1" x14ac:dyDescent="0.25">
      <c r="A35" s="92" t="s">
        <v>72</v>
      </c>
      <c r="B35" s="93" t="s">
        <v>98</v>
      </c>
      <c r="C35" s="93"/>
      <c r="D35" s="93"/>
      <c r="E35" s="93"/>
      <c r="F35" s="93"/>
      <c r="G35" s="93"/>
      <c r="H35" s="93"/>
      <c r="I35" s="94"/>
    </row>
    <row r="36" spans="1:9" ht="15" x14ac:dyDescent="0.2">
      <c r="A36" s="95" t="s">
        <v>73</v>
      </c>
      <c r="B36" s="95"/>
      <c r="C36" s="95"/>
      <c r="D36" s="95"/>
      <c r="E36" s="95"/>
      <c r="F36" s="95"/>
      <c r="G36" s="95"/>
      <c r="H36" s="95"/>
      <c r="I36" s="95"/>
    </row>
    <row r="37" spans="1:9" ht="18" x14ac:dyDescent="0.2">
      <c r="A37" s="78" t="s">
        <v>74</v>
      </c>
      <c r="B37" s="75" t="s">
        <v>100</v>
      </c>
      <c r="C37" s="75"/>
      <c r="D37" s="75"/>
      <c r="E37" s="75"/>
      <c r="F37" s="75"/>
      <c r="G37" s="75"/>
      <c r="H37" s="75"/>
      <c r="I37" s="75"/>
    </row>
    <row r="38" spans="1:9" ht="15" x14ac:dyDescent="0.2">
      <c r="A38" s="78" t="s">
        <v>31</v>
      </c>
      <c r="B38" s="75" t="s">
        <v>100</v>
      </c>
      <c r="C38" s="75"/>
      <c r="D38" s="75"/>
      <c r="E38" s="75"/>
      <c r="F38" s="75"/>
      <c r="G38" s="75"/>
      <c r="H38" s="75"/>
      <c r="I38" s="75"/>
    </row>
    <row r="39" spans="1:9" ht="15" x14ac:dyDescent="0.2">
      <c r="A39" s="78" t="s">
        <v>75</v>
      </c>
      <c r="B39" s="75" t="s">
        <v>100</v>
      </c>
      <c r="C39" s="75"/>
      <c r="D39" s="75"/>
      <c r="E39" s="75"/>
      <c r="F39" s="75"/>
      <c r="G39" s="75"/>
      <c r="H39" s="75"/>
      <c r="I39" s="75"/>
    </row>
    <row r="40" spans="1:9" ht="15" x14ac:dyDescent="0.2">
      <c r="A40" s="78" t="s">
        <v>76</v>
      </c>
      <c r="B40" s="75" t="s">
        <v>99</v>
      </c>
      <c r="C40" s="75"/>
      <c r="D40" s="75"/>
      <c r="E40" s="75"/>
      <c r="F40" s="75"/>
      <c r="G40" s="75"/>
      <c r="H40" s="75"/>
      <c r="I40" s="75"/>
    </row>
    <row r="41" spans="1:9" ht="29.25" customHeight="1" x14ac:dyDescent="0.2">
      <c r="A41" s="78" t="s">
        <v>77</v>
      </c>
      <c r="B41" s="122" t="s">
        <v>101</v>
      </c>
      <c r="C41" s="123"/>
      <c r="D41" s="123"/>
      <c r="E41" s="123"/>
      <c r="F41" s="123"/>
      <c r="G41" s="123"/>
      <c r="H41" s="123"/>
      <c r="I41" s="124"/>
    </row>
    <row r="42" spans="1:9" ht="15" x14ac:dyDescent="0.2">
      <c r="A42" s="74"/>
      <c r="B42" s="74"/>
      <c r="C42" s="74"/>
      <c r="D42" s="74"/>
      <c r="E42" s="74"/>
      <c r="F42" s="74"/>
      <c r="G42" s="74"/>
      <c r="H42" s="74"/>
      <c r="I42" s="74"/>
    </row>
    <row r="43" spans="1:9" ht="15" x14ac:dyDescent="0.2">
      <c r="A43" s="121" t="s">
        <v>78</v>
      </c>
      <c r="B43" s="121"/>
      <c r="C43" s="121"/>
      <c r="D43" s="121"/>
      <c r="E43" s="121"/>
      <c r="F43" s="121"/>
      <c r="G43" s="121"/>
      <c r="H43" s="121"/>
      <c r="I43" s="121"/>
    </row>
  </sheetData>
  <mergeCells count="2">
    <mergeCell ref="A43:I43"/>
    <mergeCell ref="B41:I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F4" sqref="F4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2"/>
    <col min="43" max="135" width="11.42578125" style="8"/>
  </cols>
  <sheetData>
    <row r="1" spans="1:18" ht="23.25" x14ac:dyDescent="0.35">
      <c r="A1" s="13" t="s">
        <v>13</v>
      </c>
      <c r="B1" s="14"/>
      <c r="C1" s="130" t="s">
        <v>107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9.66</v>
      </c>
      <c r="C3" s="18" t="s">
        <v>25</v>
      </c>
      <c r="D3" s="17"/>
      <c r="E3" s="7">
        <v>20.420000000000002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3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x14ac:dyDescent="0.2">
      <c r="A8" s="29">
        <v>1</v>
      </c>
      <c r="B8" s="107">
        <v>47.09</v>
      </c>
      <c r="C8" s="107">
        <v>46.04</v>
      </c>
      <c r="D8" s="107">
        <v>49.25</v>
      </c>
      <c r="E8" s="108">
        <v>47.17</v>
      </c>
      <c r="F8" s="108">
        <v>45.57</v>
      </c>
      <c r="G8" s="108">
        <v>47.81</v>
      </c>
      <c r="H8" s="108">
        <v>48.52</v>
      </c>
      <c r="I8" s="108">
        <v>47.66</v>
      </c>
      <c r="J8" s="58"/>
      <c r="K8" s="15"/>
      <c r="L8" s="15"/>
      <c r="M8" s="15"/>
      <c r="N8" s="15"/>
      <c r="O8" s="15"/>
      <c r="P8" s="15"/>
      <c r="Q8" s="15"/>
      <c r="R8" s="15"/>
    </row>
    <row r="9" spans="1:18" x14ac:dyDescent="0.2">
      <c r="A9" s="30">
        <v>2</v>
      </c>
      <c r="B9" s="107">
        <v>91.42</v>
      </c>
      <c r="C9" s="107">
        <v>92.72</v>
      </c>
      <c r="D9" s="107">
        <v>90.62</v>
      </c>
      <c r="E9" s="108">
        <v>88.72</v>
      </c>
      <c r="F9" s="108">
        <v>91.07</v>
      </c>
      <c r="G9" s="108">
        <v>86.73</v>
      </c>
      <c r="H9" s="108">
        <v>87.53</v>
      </c>
      <c r="I9" s="108">
        <v>86.53</v>
      </c>
      <c r="J9" s="59"/>
      <c r="K9" s="15"/>
      <c r="L9" s="15"/>
      <c r="M9" s="15"/>
      <c r="N9" s="15"/>
      <c r="O9" s="15"/>
      <c r="P9" s="15"/>
      <c r="Q9" s="15"/>
      <c r="R9" s="15"/>
    </row>
    <row r="10" spans="1:18" x14ac:dyDescent="0.2">
      <c r="A10" s="30">
        <v>3</v>
      </c>
      <c r="B10" s="109">
        <v>57.39</v>
      </c>
      <c r="C10" s="109">
        <v>61.5</v>
      </c>
      <c r="D10" s="109">
        <v>59.15</v>
      </c>
      <c r="E10" s="110">
        <v>59.66</v>
      </c>
      <c r="F10" s="110">
        <v>56.79</v>
      </c>
      <c r="G10" s="110">
        <v>62.22</v>
      </c>
      <c r="H10" s="110">
        <v>61.46</v>
      </c>
      <c r="I10" s="110">
        <v>61.8</v>
      </c>
      <c r="J10" s="59"/>
      <c r="K10" s="15"/>
      <c r="L10" s="15"/>
      <c r="M10" s="15"/>
      <c r="N10" s="15"/>
      <c r="O10" s="15"/>
      <c r="P10" s="15"/>
      <c r="Q10" s="15"/>
      <c r="R10" s="15"/>
    </row>
    <row r="11" spans="1:18" x14ac:dyDescent="0.2">
      <c r="A11" s="30">
        <v>4</v>
      </c>
      <c r="B11" s="109">
        <v>99.27</v>
      </c>
      <c r="C11" s="109">
        <v>96.88</v>
      </c>
      <c r="D11" s="109">
        <v>102.94</v>
      </c>
      <c r="E11" s="110">
        <v>97.81</v>
      </c>
      <c r="F11" s="110">
        <v>95.33</v>
      </c>
      <c r="G11" s="110">
        <v>98.41</v>
      </c>
      <c r="H11" s="110">
        <v>102.08</v>
      </c>
      <c r="I11" s="110">
        <v>98.54</v>
      </c>
      <c r="J11" s="59"/>
      <c r="K11" s="15"/>
      <c r="L11" s="15"/>
      <c r="M11" s="15"/>
      <c r="N11" s="15"/>
      <c r="O11" s="15"/>
      <c r="P11" s="15"/>
      <c r="Q11" s="15"/>
      <c r="R11" s="15"/>
    </row>
    <row r="12" spans="1:18" x14ac:dyDescent="0.2">
      <c r="A12" s="30">
        <v>5</v>
      </c>
      <c r="B12" s="110">
        <v>40.369999999999997</v>
      </c>
      <c r="C12" s="110">
        <v>42.12</v>
      </c>
      <c r="D12" s="110">
        <v>42.89</v>
      </c>
      <c r="E12" s="110">
        <v>41.48</v>
      </c>
      <c r="F12" s="110">
        <v>39.65</v>
      </c>
      <c r="G12" s="110">
        <v>40.65</v>
      </c>
      <c r="H12" s="110">
        <v>39.36</v>
      </c>
      <c r="I12" s="110">
        <v>41.24</v>
      </c>
      <c r="J12" s="59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A13" s="30">
        <v>6</v>
      </c>
      <c r="B13" s="110">
        <v>22.99</v>
      </c>
      <c r="C13" s="110">
        <v>23.07</v>
      </c>
      <c r="D13" s="110">
        <v>23.01</v>
      </c>
      <c r="E13" s="110">
        <v>22.59</v>
      </c>
      <c r="F13" s="110">
        <v>22.84</v>
      </c>
      <c r="G13" s="110">
        <v>22.5</v>
      </c>
      <c r="H13" s="110">
        <v>22.58</v>
      </c>
      <c r="I13" s="110">
        <v>22.4</v>
      </c>
      <c r="J13" s="59"/>
      <c r="K13" s="15"/>
      <c r="L13" s="15"/>
      <c r="M13" s="15"/>
      <c r="N13" s="15"/>
      <c r="O13" s="15"/>
      <c r="P13" s="15"/>
      <c r="Q13" s="15"/>
      <c r="R13" s="15"/>
    </row>
    <row r="14" spans="1:18" x14ac:dyDescent="0.2">
      <c r="A14" s="30">
        <v>7</v>
      </c>
      <c r="B14" s="110">
        <v>121.79</v>
      </c>
      <c r="C14" s="110">
        <v>117.49</v>
      </c>
      <c r="D14" s="110">
        <v>119.35</v>
      </c>
      <c r="E14" s="110">
        <v>111.1</v>
      </c>
      <c r="F14" s="110">
        <v>119.39</v>
      </c>
      <c r="G14" s="110">
        <v>112.66</v>
      </c>
      <c r="H14" s="110">
        <v>117.93</v>
      </c>
      <c r="I14" s="110">
        <v>116.73</v>
      </c>
      <c r="J14" s="59"/>
      <c r="K14" s="15"/>
      <c r="L14" s="15"/>
      <c r="M14" s="15"/>
      <c r="N14" s="15"/>
      <c r="O14" s="15"/>
      <c r="P14" s="15"/>
      <c r="Q14" s="15"/>
      <c r="R14" s="15"/>
    </row>
    <row r="15" spans="1:18" x14ac:dyDescent="0.2">
      <c r="A15" s="30">
        <v>8</v>
      </c>
      <c r="B15" s="110">
        <v>38.06</v>
      </c>
      <c r="C15" s="110">
        <v>39.49</v>
      </c>
      <c r="D15" s="110">
        <v>39.020000000000003</v>
      </c>
      <c r="E15" s="110">
        <v>40.54</v>
      </c>
      <c r="F15" s="110">
        <v>39.090000000000003</v>
      </c>
      <c r="G15" s="110">
        <v>39.28</v>
      </c>
      <c r="H15" s="110">
        <v>40</v>
      </c>
      <c r="I15" s="110">
        <v>39.31</v>
      </c>
      <c r="J15" s="59"/>
      <c r="K15" s="15"/>
      <c r="L15" s="15"/>
      <c r="M15" s="15"/>
      <c r="N15" s="15"/>
      <c r="O15" s="15"/>
      <c r="P15" s="15"/>
      <c r="Q15" s="15"/>
      <c r="R15" s="15"/>
    </row>
    <row r="16" spans="1:18" x14ac:dyDescent="0.2">
      <c r="A16" s="30">
        <v>9</v>
      </c>
      <c r="B16" s="110">
        <v>77.73</v>
      </c>
      <c r="C16" s="110">
        <v>80.28</v>
      </c>
      <c r="D16" s="110">
        <v>77.849999999999994</v>
      </c>
      <c r="E16" s="110">
        <v>76.900000000000006</v>
      </c>
      <c r="F16" s="110">
        <v>78.55</v>
      </c>
      <c r="G16" s="110">
        <v>81.66</v>
      </c>
      <c r="H16" s="110">
        <v>80.78</v>
      </c>
      <c r="I16" s="110">
        <v>77.08</v>
      </c>
      <c r="J16" s="59"/>
      <c r="K16" s="15"/>
      <c r="L16" s="15"/>
      <c r="M16" s="15"/>
      <c r="N16" s="15"/>
      <c r="O16" s="15"/>
      <c r="P16" s="15"/>
      <c r="Q16" s="15"/>
      <c r="R16" s="15"/>
    </row>
    <row r="17" spans="1:18" x14ac:dyDescent="0.2">
      <c r="A17" s="30">
        <v>10</v>
      </c>
      <c r="B17" s="110">
        <v>121.84</v>
      </c>
      <c r="C17" s="110">
        <v>111.83</v>
      </c>
      <c r="D17" s="110">
        <v>115.46</v>
      </c>
      <c r="E17" s="110">
        <v>109.35</v>
      </c>
      <c r="F17" s="110">
        <v>113.8</v>
      </c>
      <c r="G17" s="110">
        <v>119.26</v>
      </c>
      <c r="H17" s="110">
        <v>111.76</v>
      </c>
      <c r="I17" s="110">
        <v>114.42</v>
      </c>
      <c r="J17" s="59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0">
        <v>74.02</v>
      </c>
      <c r="C18" s="110">
        <v>76.14</v>
      </c>
      <c r="D18" s="110">
        <v>81.42</v>
      </c>
      <c r="E18" s="110">
        <v>77.09</v>
      </c>
      <c r="F18" s="110">
        <v>80.3</v>
      </c>
      <c r="G18" s="110">
        <v>80.510000000000005</v>
      </c>
      <c r="H18" s="110">
        <v>76.650000000000006</v>
      </c>
      <c r="I18" s="110">
        <v>74.37</v>
      </c>
      <c r="J18" s="59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0">
        <v>34.799999999999997</v>
      </c>
      <c r="C19" s="110">
        <v>35.53</v>
      </c>
      <c r="D19" s="110">
        <v>35.340000000000003</v>
      </c>
      <c r="E19" s="110">
        <v>36.6</v>
      </c>
      <c r="F19" s="110">
        <v>36.28</v>
      </c>
      <c r="G19" s="110">
        <v>35.92</v>
      </c>
      <c r="H19" s="110">
        <v>36.25</v>
      </c>
      <c r="I19" s="110">
        <v>35.43</v>
      </c>
      <c r="J19" s="59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0">
        <v>30.7</v>
      </c>
      <c r="C20" s="110">
        <v>31.53</v>
      </c>
      <c r="D20" s="110">
        <v>30.46</v>
      </c>
      <c r="E20" s="110">
        <v>31.01</v>
      </c>
      <c r="F20" s="110">
        <v>30.17</v>
      </c>
      <c r="G20" s="110">
        <v>30.75</v>
      </c>
      <c r="H20" s="110">
        <v>29.6</v>
      </c>
      <c r="I20" s="110">
        <v>30.55</v>
      </c>
      <c r="J20" s="59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0">
        <v>144.99</v>
      </c>
      <c r="C21" s="110">
        <v>134.87</v>
      </c>
      <c r="D21" s="110">
        <v>138.61000000000001</v>
      </c>
      <c r="E21" s="110">
        <v>134.55000000000001</v>
      </c>
      <c r="F21" s="110">
        <v>137.25</v>
      </c>
      <c r="G21" s="110">
        <v>147.82</v>
      </c>
      <c r="H21" s="110">
        <v>147.77000000000001</v>
      </c>
      <c r="I21" s="110">
        <v>144.37</v>
      </c>
      <c r="J21" s="59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0">
        <v>85.55</v>
      </c>
      <c r="C22" s="110">
        <v>89.79</v>
      </c>
      <c r="D22" s="110">
        <v>91.91</v>
      </c>
      <c r="E22" s="110">
        <v>92.39</v>
      </c>
      <c r="F22" s="110">
        <v>89.17</v>
      </c>
      <c r="G22" s="110">
        <v>87.47</v>
      </c>
      <c r="H22" s="110">
        <v>90.75</v>
      </c>
      <c r="I22" s="110">
        <v>89.88</v>
      </c>
      <c r="J22" s="59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0">
        <v>31.06</v>
      </c>
      <c r="C23" s="110">
        <v>30.54</v>
      </c>
      <c r="D23" s="110">
        <v>30.21</v>
      </c>
      <c r="E23" s="110">
        <v>31.28</v>
      </c>
      <c r="F23" s="110">
        <v>31.95</v>
      </c>
      <c r="G23" s="110">
        <v>31.29</v>
      </c>
      <c r="H23" s="110">
        <v>33.090000000000003</v>
      </c>
      <c r="I23" s="110">
        <v>31.23</v>
      </c>
      <c r="J23" s="59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0">
        <v>50.12</v>
      </c>
      <c r="C24" s="110">
        <v>51.1</v>
      </c>
      <c r="D24" s="110">
        <v>50.5</v>
      </c>
      <c r="E24" s="110">
        <v>49.27</v>
      </c>
      <c r="F24" s="110">
        <v>49.33</v>
      </c>
      <c r="G24" s="110">
        <v>50.68</v>
      </c>
      <c r="H24" s="110">
        <v>52.68</v>
      </c>
      <c r="I24" s="110">
        <v>48.97</v>
      </c>
      <c r="J24" s="59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0">
        <v>313.91000000000003</v>
      </c>
      <c r="C25" s="110">
        <v>305.11</v>
      </c>
      <c r="D25" s="110">
        <v>322.07</v>
      </c>
      <c r="E25" s="110">
        <v>318.02</v>
      </c>
      <c r="F25" s="110">
        <v>321.25</v>
      </c>
      <c r="G25" s="110">
        <v>300.61</v>
      </c>
      <c r="H25" s="110">
        <v>317.60000000000002</v>
      </c>
      <c r="I25" s="110">
        <v>328.72</v>
      </c>
      <c r="J25" s="59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0">
        <v>50.78</v>
      </c>
      <c r="C26" s="110">
        <v>52.21</v>
      </c>
      <c r="D26" s="110">
        <v>52.53</v>
      </c>
      <c r="E26" s="110">
        <v>50.52</v>
      </c>
      <c r="F26" s="110">
        <v>52.39</v>
      </c>
      <c r="G26" s="110">
        <v>54.83</v>
      </c>
      <c r="H26" s="110">
        <v>52.63</v>
      </c>
      <c r="I26" s="110">
        <v>52.44</v>
      </c>
      <c r="J26" s="59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0">
        <v>93.4</v>
      </c>
      <c r="C27" s="110">
        <v>97.62</v>
      </c>
      <c r="D27" s="110">
        <v>96.59</v>
      </c>
      <c r="E27" s="110">
        <v>96.83</v>
      </c>
      <c r="F27" s="110">
        <v>96.35</v>
      </c>
      <c r="G27" s="110">
        <v>91.36</v>
      </c>
      <c r="H27" s="110">
        <v>102.87</v>
      </c>
      <c r="I27" s="110">
        <v>93.86</v>
      </c>
      <c r="J27" s="59"/>
      <c r="K27" s="15"/>
      <c r="L27" s="15"/>
      <c r="M27" s="15"/>
      <c r="N27" s="15"/>
      <c r="O27" s="15"/>
      <c r="P27" s="15"/>
      <c r="Q27" s="15"/>
      <c r="R27" s="15"/>
    </row>
    <row r="28" spans="1:18" x14ac:dyDescent="0.2">
      <c r="A28" s="30">
        <v>21</v>
      </c>
      <c r="B28" s="110">
        <v>40.479999999999997</v>
      </c>
      <c r="C28" s="110">
        <v>43.68</v>
      </c>
      <c r="D28" s="110">
        <v>43.62</v>
      </c>
      <c r="E28" s="110">
        <v>43.12</v>
      </c>
      <c r="F28" s="110">
        <v>42.83</v>
      </c>
      <c r="G28" s="110">
        <v>43.55</v>
      </c>
      <c r="H28" s="110">
        <v>43.42</v>
      </c>
      <c r="I28" s="110">
        <v>45</v>
      </c>
      <c r="J28" s="59"/>
      <c r="K28" s="15"/>
      <c r="L28" s="15"/>
      <c r="M28" s="15"/>
      <c r="N28" s="15"/>
      <c r="O28" s="15"/>
      <c r="P28" s="15"/>
      <c r="Q28" s="15"/>
      <c r="R28" s="15"/>
    </row>
    <row r="29" spans="1:18" x14ac:dyDescent="0.2">
      <c r="A29" s="30">
        <v>22</v>
      </c>
      <c r="B29" s="110">
        <v>24.37</v>
      </c>
      <c r="C29" s="110">
        <v>24.64</v>
      </c>
      <c r="D29" s="110">
        <v>24.97</v>
      </c>
      <c r="E29" s="110">
        <v>24.6</v>
      </c>
      <c r="F29" s="110">
        <v>25.31</v>
      </c>
      <c r="G29" s="110">
        <v>25.19</v>
      </c>
      <c r="H29" s="110">
        <v>25.59</v>
      </c>
      <c r="I29" s="110">
        <v>24.55</v>
      </c>
      <c r="J29" s="59"/>
      <c r="K29" s="24"/>
      <c r="L29" s="24"/>
      <c r="M29" s="24"/>
      <c r="N29" s="24"/>
      <c r="O29" s="24"/>
      <c r="P29" s="24"/>
      <c r="Q29" s="24"/>
      <c r="R29" s="24"/>
    </row>
    <row r="30" spans="1:18" x14ac:dyDescent="0.2">
      <c r="A30" s="30">
        <v>23</v>
      </c>
      <c r="B30" s="110">
        <v>99.89</v>
      </c>
      <c r="C30" s="110">
        <v>100.09</v>
      </c>
      <c r="D30" s="110">
        <v>105.54</v>
      </c>
      <c r="E30" s="110">
        <v>102.76</v>
      </c>
      <c r="F30" s="110">
        <v>103.4</v>
      </c>
      <c r="G30" s="110">
        <v>100.26</v>
      </c>
      <c r="H30" s="110">
        <v>102.03</v>
      </c>
      <c r="I30" s="110">
        <v>100.88</v>
      </c>
      <c r="J30" s="59"/>
      <c r="K30" s="24"/>
      <c r="L30" s="24"/>
      <c r="M30" s="24"/>
      <c r="N30" s="24"/>
      <c r="O30" s="24"/>
      <c r="P30" s="24"/>
      <c r="Q30" s="24"/>
      <c r="R30" s="24"/>
    </row>
    <row r="31" spans="1:18" x14ac:dyDescent="0.2">
      <c r="A31" s="30">
        <v>24</v>
      </c>
      <c r="B31" s="110">
        <v>62.94</v>
      </c>
      <c r="C31" s="110">
        <v>60.98</v>
      </c>
      <c r="D31" s="110">
        <v>62.55</v>
      </c>
      <c r="E31" s="110">
        <v>59.75</v>
      </c>
      <c r="F31" s="110">
        <v>61.14</v>
      </c>
      <c r="G31" s="110">
        <v>60.28</v>
      </c>
      <c r="H31" s="110">
        <v>62.41</v>
      </c>
      <c r="I31" s="110">
        <v>65.41</v>
      </c>
      <c r="J31" s="59"/>
      <c r="K31" s="24"/>
      <c r="L31" s="24"/>
      <c r="M31" s="24"/>
      <c r="N31" s="24"/>
      <c r="O31" s="24"/>
      <c r="P31" s="24"/>
      <c r="Q31" s="24"/>
      <c r="R31" s="24"/>
    </row>
    <row r="32" spans="1:18" x14ac:dyDescent="0.2">
      <c r="A32" s="30">
        <v>25</v>
      </c>
      <c r="B32" s="110">
        <v>43.18</v>
      </c>
      <c r="C32" s="110">
        <v>43.67</v>
      </c>
      <c r="D32" s="110">
        <v>43.19</v>
      </c>
      <c r="E32" s="110">
        <v>42.67</v>
      </c>
      <c r="F32" s="110">
        <v>46</v>
      </c>
      <c r="G32" s="110">
        <v>45.24</v>
      </c>
      <c r="H32" s="110">
        <v>44.64</v>
      </c>
      <c r="I32" s="110">
        <v>41.38</v>
      </c>
      <c r="J32" s="60"/>
      <c r="K32" s="24"/>
      <c r="L32" s="24"/>
      <c r="M32" s="24"/>
      <c r="N32" s="24"/>
      <c r="O32" s="24"/>
      <c r="P32" s="24"/>
      <c r="Q32" s="24"/>
      <c r="R32" s="24"/>
    </row>
    <row r="33" spans="1:18" x14ac:dyDescent="0.2">
      <c r="A33" s="30">
        <v>26</v>
      </c>
      <c r="B33" s="110">
        <v>59.77</v>
      </c>
      <c r="C33" s="110">
        <v>60.11</v>
      </c>
      <c r="D33" s="110">
        <v>60.75</v>
      </c>
      <c r="E33" s="110">
        <v>60.44</v>
      </c>
      <c r="F33" s="110">
        <v>61.52</v>
      </c>
      <c r="G33" s="110">
        <v>58.14</v>
      </c>
      <c r="H33" s="110">
        <v>59.14</v>
      </c>
      <c r="I33" s="110">
        <v>58.28</v>
      </c>
      <c r="J33" s="60"/>
      <c r="K33" s="24"/>
      <c r="L33" s="24"/>
      <c r="M33" s="24"/>
      <c r="N33" s="24"/>
      <c r="O33" s="24"/>
      <c r="P33" s="24"/>
      <c r="Q33" s="24"/>
      <c r="R33" s="24"/>
    </row>
    <row r="34" spans="1:18" x14ac:dyDescent="0.2">
      <c r="A34" s="30">
        <v>27</v>
      </c>
      <c r="B34" s="110">
        <v>16.97</v>
      </c>
      <c r="C34" s="110">
        <v>16.920000000000002</v>
      </c>
      <c r="D34" s="110">
        <v>17.41</v>
      </c>
      <c r="E34" s="110">
        <v>17.52</v>
      </c>
      <c r="F34" s="110">
        <v>16.43</v>
      </c>
      <c r="G34" s="110">
        <v>16.989999999999998</v>
      </c>
      <c r="H34" s="110">
        <v>16.84</v>
      </c>
      <c r="I34" s="110">
        <v>17.32</v>
      </c>
      <c r="J34" s="60"/>
      <c r="K34" s="24"/>
      <c r="L34" s="24"/>
      <c r="M34" s="24"/>
      <c r="N34" s="24"/>
      <c r="O34" s="24"/>
      <c r="P34" s="24"/>
      <c r="Q34" s="24"/>
      <c r="R34" s="24"/>
    </row>
    <row r="35" spans="1:18" x14ac:dyDescent="0.2">
      <c r="A35" s="30">
        <v>28</v>
      </c>
      <c r="B35" s="110">
        <v>29.59</v>
      </c>
      <c r="C35" s="110">
        <v>30.24</v>
      </c>
      <c r="D35" s="110">
        <v>30.61</v>
      </c>
      <c r="E35" s="110">
        <v>29.56</v>
      </c>
      <c r="F35" s="110">
        <v>29.23</v>
      </c>
      <c r="G35" s="110">
        <v>30.34</v>
      </c>
      <c r="H35" s="110">
        <v>30.54</v>
      </c>
      <c r="I35" s="110">
        <v>30.37</v>
      </c>
      <c r="J35" s="60"/>
      <c r="K35" s="24"/>
      <c r="L35" s="24"/>
      <c r="M35" s="24"/>
      <c r="N35" s="24"/>
      <c r="O35" s="24"/>
      <c r="P35" s="24"/>
      <c r="Q35" s="24"/>
      <c r="R35" s="24"/>
    </row>
    <row r="36" spans="1:18" x14ac:dyDescent="0.2">
      <c r="A36" s="30">
        <v>29</v>
      </c>
      <c r="B36" s="110">
        <v>20.86</v>
      </c>
      <c r="C36" s="110">
        <v>21.58</v>
      </c>
      <c r="D36" s="110">
        <v>21.94</v>
      </c>
      <c r="E36" s="110">
        <v>21.95</v>
      </c>
      <c r="F36" s="110">
        <v>21.91</v>
      </c>
      <c r="G36" s="110">
        <v>21.82</v>
      </c>
      <c r="H36" s="110">
        <v>22.15</v>
      </c>
      <c r="I36" s="110">
        <v>22.07</v>
      </c>
      <c r="J36" s="60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110">
        <v>71.319999999999993</v>
      </c>
      <c r="C37" s="110">
        <v>73.040000000000006</v>
      </c>
      <c r="D37" s="110">
        <v>71.14</v>
      </c>
      <c r="E37" s="110">
        <v>75.34</v>
      </c>
      <c r="F37" s="110">
        <v>74.989999999999995</v>
      </c>
      <c r="G37" s="110">
        <v>72.739999999999995</v>
      </c>
      <c r="H37" s="110">
        <v>69.52</v>
      </c>
      <c r="I37" s="110">
        <v>73.59</v>
      </c>
      <c r="J37" s="60"/>
      <c r="K37" s="50"/>
      <c r="L37" s="51"/>
      <c r="M37" s="51"/>
      <c r="N37" s="51"/>
      <c r="O37" s="51"/>
      <c r="P37" s="51"/>
      <c r="Q37" s="51"/>
      <c r="R37" s="51"/>
    </row>
    <row r="38" spans="1:18" ht="15" x14ac:dyDescent="0.2">
      <c r="A38" s="30">
        <v>31</v>
      </c>
      <c r="B38" s="43"/>
      <c r="C38" s="44"/>
      <c r="D38" s="44"/>
      <c r="E38" s="44"/>
      <c r="F38" s="44"/>
      <c r="G38" s="42"/>
      <c r="H38" s="42"/>
      <c r="I38" s="42"/>
      <c r="J38" s="60"/>
      <c r="K38" s="52"/>
      <c r="L38" s="51"/>
      <c r="M38" s="51"/>
      <c r="N38" s="51"/>
      <c r="O38" s="51"/>
      <c r="P38" s="51"/>
      <c r="Q38" s="51"/>
      <c r="R38" s="51"/>
    </row>
    <row r="39" spans="1:18" ht="15" x14ac:dyDescent="0.2">
      <c r="A39" s="30">
        <v>32</v>
      </c>
      <c r="B39" s="43"/>
      <c r="C39" s="44"/>
      <c r="D39" s="44"/>
      <c r="E39" s="44"/>
      <c r="F39" s="44"/>
      <c r="G39" s="42"/>
      <c r="H39" s="42"/>
      <c r="I39" s="42"/>
      <c r="J39" s="60"/>
      <c r="K39" s="52"/>
      <c r="L39" s="51"/>
      <c r="M39" s="51"/>
      <c r="N39" s="51"/>
      <c r="O39" s="51"/>
      <c r="P39" s="51"/>
      <c r="Q39" s="51"/>
      <c r="R39" s="51"/>
    </row>
    <row r="40" spans="1:18" ht="15" x14ac:dyDescent="0.2">
      <c r="A40" s="30">
        <v>33</v>
      </c>
      <c r="B40" s="43"/>
      <c r="C40" s="44"/>
      <c r="D40" s="44"/>
      <c r="E40" s="44"/>
      <c r="F40" s="44"/>
      <c r="G40" s="42"/>
      <c r="H40" s="42"/>
      <c r="I40" s="42"/>
      <c r="J40" s="60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3"/>
      <c r="C41" s="44"/>
      <c r="D41" s="44"/>
      <c r="E41" s="44"/>
      <c r="F41" s="44"/>
      <c r="G41" s="42"/>
      <c r="H41" s="42"/>
      <c r="I41" s="42"/>
      <c r="J41" s="60"/>
      <c r="K41" s="53"/>
      <c r="L41" s="54"/>
      <c r="M41" s="54"/>
      <c r="N41" s="54"/>
      <c r="O41" s="54"/>
      <c r="P41" s="54"/>
      <c r="Q41" s="54"/>
      <c r="R41" s="54"/>
    </row>
    <row r="42" spans="1:18" ht="15" x14ac:dyDescent="0.2">
      <c r="A42" s="30">
        <v>35</v>
      </c>
      <c r="B42" s="43"/>
      <c r="C42" s="44"/>
      <c r="D42" s="44"/>
      <c r="E42" s="44"/>
      <c r="F42" s="44"/>
      <c r="G42" s="42"/>
      <c r="H42" s="42"/>
      <c r="I42" s="42"/>
      <c r="J42" s="60"/>
      <c r="K42" s="53"/>
      <c r="L42" s="54"/>
      <c r="M42" s="54"/>
      <c r="N42" s="54"/>
      <c r="O42" s="54"/>
      <c r="P42" s="54"/>
      <c r="Q42" s="54"/>
      <c r="R42" s="54"/>
    </row>
    <row r="43" spans="1:18" ht="15" x14ac:dyDescent="0.2">
      <c r="A43" s="30">
        <v>36</v>
      </c>
      <c r="B43" s="43"/>
      <c r="C43" s="44"/>
      <c r="D43" s="44"/>
      <c r="E43" s="44"/>
      <c r="F43" s="44"/>
      <c r="G43" s="42"/>
      <c r="H43" s="42"/>
      <c r="I43" s="42"/>
      <c r="J43" s="60"/>
      <c r="K43" s="53"/>
      <c r="L43" s="54"/>
      <c r="M43" s="54"/>
      <c r="N43" s="54"/>
      <c r="O43" s="54"/>
      <c r="P43" s="54"/>
      <c r="Q43" s="54"/>
      <c r="R43" s="54"/>
    </row>
    <row r="44" spans="1:18" x14ac:dyDescent="0.2">
      <c r="A44" s="30">
        <v>37</v>
      </c>
      <c r="B44" s="45"/>
      <c r="C44" s="42"/>
      <c r="D44" s="42"/>
      <c r="E44" s="46"/>
      <c r="F44" s="42"/>
      <c r="G44" s="42"/>
      <c r="H44" s="42"/>
      <c r="I44" s="42"/>
      <c r="J44" s="59"/>
      <c r="K44" s="53"/>
      <c r="L44" s="54"/>
      <c r="M44" s="54"/>
      <c r="N44" s="54"/>
      <c r="O44" s="54"/>
      <c r="P44" s="54"/>
      <c r="Q44" s="54"/>
      <c r="R44" s="54"/>
    </row>
    <row r="45" spans="1:18" x14ac:dyDescent="0.2">
      <c r="A45" s="30">
        <v>38</v>
      </c>
      <c r="B45" s="45"/>
      <c r="C45" s="42"/>
      <c r="D45" s="42"/>
      <c r="E45" s="46"/>
      <c r="F45" s="42"/>
      <c r="G45" s="42"/>
      <c r="H45" s="42"/>
      <c r="I45" s="42"/>
      <c r="J45" s="59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5"/>
      <c r="C46" s="42"/>
      <c r="D46" s="42"/>
      <c r="E46" s="46"/>
      <c r="F46" s="42"/>
      <c r="G46" s="42"/>
      <c r="H46" s="42"/>
      <c r="I46" s="42"/>
      <c r="J46" s="60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5"/>
      <c r="C47" s="42"/>
      <c r="D47" s="42"/>
      <c r="E47" s="46"/>
      <c r="F47" s="42"/>
      <c r="G47" s="42"/>
      <c r="H47" s="42"/>
      <c r="I47" s="42"/>
      <c r="J47" s="60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5"/>
      <c r="C48" s="42"/>
      <c r="D48" s="42"/>
      <c r="E48" s="46"/>
      <c r="F48" s="42"/>
      <c r="G48" s="42"/>
      <c r="H48" s="42"/>
      <c r="I48" s="42"/>
      <c r="J48" s="60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5"/>
      <c r="C49" s="42"/>
      <c r="D49" s="42"/>
      <c r="E49" s="46"/>
      <c r="F49" s="42"/>
      <c r="G49" s="42"/>
      <c r="H49" s="42"/>
      <c r="I49" s="42"/>
      <c r="J49" s="60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5"/>
      <c r="C50" s="42"/>
      <c r="D50" s="42"/>
      <c r="E50" s="46"/>
      <c r="F50" s="42"/>
      <c r="G50" s="42"/>
      <c r="H50" s="42"/>
      <c r="I50" s="42"/>
      <c r="J50" s="60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5"/>
      <c r="C51" s="42"/>
      <c r="D51" s="42"/>
      <c r="E51" s="46"/>
      <c r="F51" s="42"/>
      <c r="G51" s="42"/>
      <c r="H51" s="42"/>
      <c r="I51" s="42"/>
      <c r="J51" s="60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5"/>
      <c r="C52" s="42"/>
      <c r="D52" s="42"/>
      <c r="E52" s="46"/>
      <c r="F52" s="42"/>
      <c r="G52" s="42"/>
      <c r="H52" s="42"/>
      <c r="I52" s="42"/>
      <c r="J52" s="60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5"/>
      <c r="C53" s="42"/>
      <c r="D53" s="42"/>
      <c r="E53" s="46"/>
      <c r="F53" s="42"/>
      <c r="G53" s="42"/>
      <c r="H53" s="42"/>
      <c r="I53" s="42"/>
      <c r="J53" s="60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5"/>
      <c r="C54" s="42"/>
      <c r="D54" s="42"/>
      <c r="E54" s="46"/>
      <c r="F54" s="42"/>
      <c r="G54" s="42"/>
      <c r="H54" s="42"/>
      <c r="I54" s="42"/>
      <c r="J54" s="60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5"/>
      <c r="C55" s="42"/>
      <c r="D55" s="42"/>
      <c r="E55" s="46"/>
      <c r="F55" s="42"/>
      <c r="G55" s="42"/>
      <c r="H55" s="42"/>
      <c r="I55" s="42"/>
      <c r="J55" s="60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5"/>
      <c r="C56" s="42"/>
      <c r="D56" s="42"/>
      <c r="E56" s="46"/>
      <c r="F56" s="42"/>
      <c r="G56" s="42"/>
      <c r="H56" s="42"/>
      <c r="I56" s="42"/>
      <c r="J56" s="60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7"/>
      <c r="C57" s="48"/>
      <c r="D57" s="48"/>
      <c r="E57" s="49"/>
      <c r="F57" s="48"/>
      <c r="G57" s="48"/>
      <c r="H57" s="48"/>
      <c r="I57" s="48"/>
      <c r="J57" s="61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97.770227224463781</v>
      </c>
      <c r="D64" s="25">
        <f t="shared" ref="D64:D73" si="2">IF((B8&lt;&gt;0)*ISNUMBER(D8),100*(D8/B8),"")</f>
        <v>104.5869611382459</v>
      </c>
      <c r="E64" s="25">
        <f t="shared" ref="E64:E73" si="3">IF((B8&lt;&gt;0)*ISNUMBER(E8),100*(E8/B8),"")</f>
        <v>100.16988744956465</v>
      </c>
      <c r="F64" s="25">
        <f t="shared" ref="F64:F73" si="4">IF((B8&lt;&gt;0)*ISNUMBER(F8),100*(F8/B8),"")</f>
        <v>96.772138458271385</v>
      </c>
      <c r="G64" s="25">
        <f t="shared" ref="G64:G73" si="5">IF((B8&lt;&gt;0)*ISNUMBER(G8),100*(G8/B8),"")</f>
        <v>101.52898704608198</v>
      </c>
      <c r="H64" s="25">
        <f t="shared" ref="H64:H73" si="6">IF((B8&lt;&gt;0)*ISNUMBER(H8),100*(H8/B8),"")</f>
        <v>103.03673816096837</v>
      </c>
      <c r="I64" s="25">
        <f t="shared" ref="I64:I73" si="7">IF((B8&lt;&gt;0)*ISNUMBER(I8),100*(I8/B8),"")</f>
        <v>101.2104480781482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101.42200831327936</v>
      </c>
      <c r="D65" s="25">
        <f t="shared" si="2"/>
        <v>99.124917961058856</v>
      </c>
      <c r="E65" s="25">
        <f t="shared" si="3"/>
        <v>97.046598118573613</v>
      </c>
      <c r="F65" s="25">
        <f t="shared" si="4"/>
        <v>99.617151607963237</v>
      </c>
      <c r="G65" s="25">
        <f t="shared" si="5"/>
        <v>94.869831546707502</v>
      </c>
      <c r="H65" s="25">
        <f t="shared" si="6"/>
        <v>95.744913585648646</v>
      </c>
      <c r="I65" s="25">
        <f t="shared" si="7"/>
        <v>94.651061036972223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107.16152639832724</v>
      </c>
      <c r="D66" s="25">
        <f t="shared" si="2"/>
        <v>103.06673636522041</v>
      </c>
      <c r="E66" s="25">
        <f t="shared" si="3"/>
        <v>103.95539292559678</v>
      </c>
      <c r="F66" s="25">
        <f t="shared" si="4"/>
        <v>98.954521693674863</v>
      </c>
      <c r="G66" s="25">
        <f t="shared" si="5"/>
        <v>108.4161003659174</v>
      </c>
      <c r="H66" s="25">
        <f t="shared" si="6"/>
        <v>107.09182784457224</v>
      </c>
      <c r="I66" s="25">
        <f t="shared" si="7"/>
        <v>107.6842655514898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97.592424700312279</v>
      </c>
      <c r="D67" s="25">
        <f t="shared" si="2"/>
        <v>103.69698801249119</v>
      </c>
      <c r="E67" s="25">
        <f t="shared" si="3"/>
        <v>98.529263624458551</v>
      </c>
      <c r="F67" s="25">
        <f t="shared" si="4"/>
        <v>96.031026493401839</v>
      </c>
      <c r="G67" s="25">
        <f t="shared" si="5"/>
        <v>99.133675833585173</v>
      </c>
      <c r="H67" s="25">
        <f t="shared" si="6"/>
        <v>102.83066384607635</v>
      </c>
      <c r="I67" s="25">
        <f t="shared" si="7"/>
        <v>99.264631812229283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104.33490215506565</v>
      </c>
      <c r="D68" s="25">
        <f t="shared" si="2"/>
        <v>106.24225910329453</v>
      </c>
      <c r="E68" s="25">
        <f t="shared" si="3"/>
        <v>102.74956650978449</v>
      </c>
      <c r="F68" s="25">
        <f t="shared" si="4"/>
        <v>98.21649739905871</v>
      </c>
      <c r="G68" s="25">
        <f t="shared" si="5"/>
        <v>100.6935843448105</v>
      </c>
      <c r="H68" s="25">
        <f t="shared" si="6"/>
        <v>97.498142184790694</v>
      </c>
      <c r="I68" s="25">
        <f t="shared" si="7"/>
        <v>102.15506564280408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100.34797738147022</v>
      </c>
      <c r="D69" s="25">
        <f t="shared" si="2"/>
        <v>100.08699434536756</v>
      </c>
      <c r="E69" s="25">
        <f t="shared" si="3"/>
        <v>98.260113092648979</v>
      </c>
      <c r="F69" s="25">
        <f t="shared" si="4"/>
        <v>99.347542409743369</v>
      </c>
      <c r="G69" s="25">
        <f t="shared" si="5"/>
        <v>97.868638538495006</v>
      </c>
      <c r="H69" s="25">
        <f t="shared" si="6"/>
        <v>98.216615919965193</v>
      </c>
      <c r="I69" s="25">
        <f t="shared" si="7"/>
        <v>97.433666811657233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96.469332457508813</v>
      </c>
      <c r="D70" s="25">
        <f t="shared" si="2"/>
        <v>97.996551441004996</v>
      </c>
      <c r="E70" s="25">
        <f t="shared" si="3"/>
        <v>91.222596272271943</v>
      </c>
      <c r="F70" s="25">
        <f t="shared" si="4"/>
        <v>98.029394860004928</v>
      </c>
      <c r="G70" s="25">
        <f t="shared" si="5"/>
        <v>92.503489613268727</v>
      </c>
      <c r="H70" s="25">
        <f t="shared" si="6"/>
        <v>96.83061006650793</v>
      </c>
      <c r="I70" s="25">
        <f t="shared" si="7"/>
        <v>95.845307496510387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103.75722543352602</v>
      </c>
      <c r="D71" s="25">
        <f t="shared" si="2"/>
        <v>102.52233315817132</v>
      </c>
      <c r="E71" s="25">
        <f t="shared" si="3"/>
        <v>106.51602732527587</v>
      </c>
      <c r="F71" s="25">
        <f t="shared" si="4"/>
        <v>102.70625328428797</v>
      </c>
      <c r="G71" s="25">
        <f t="shared" si="5"/>
        <v>103.20546505517602</v>
      </c>
      <c r="H71" s="25">
        <f t="shared" si="6"/>
        <v>105.0972149238045</v>
      </c>
      <c r="I71" s="25">
        <f t="shared" si="7"/>
        <v>103.28428796636888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103.2805866460826</v>
      </c>
      <c r="D72" s="25">
        <f t="shared" si="2"/>
        <v>100.15438054805092</v>
      </c>
      <c r="E72" s="25">
        <f t="shared" si="3"/>
        <v>98.9322012093143</v>
      </c>
      <c r="F72" s="25">
        <f t="shared" si="4"/>
        <v>101.05493374501479</v>
      </c>
      <c r="G72" s="25">
        <f t="shared" si="5"/>
        <v>105.05596294866845</v>
      </c>
      <c r="H72" s="25">
        <f t="shared" si="6"/>
        <v>103.9238389296282</v>
      </c>
      <c r="I72" s="25">
        <f t="shared" si="7"/>
        <v>99.163772031390707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91.784307288246879</v>
      </c>
      <c r="D73" s="25">
        <f t="shared" si="2"/>
        <v>94.763624425476024</v>
      </c>
      <c r="E73" s="25">
        <f t="shared" si="3"/>
        <v>89.748850952068281</v>
      </c>
      <c r="F73" s="25">
        <f t="shared" si="4"/>
        <v>93.401181877872617</v>
      </c>
      <c r="G73" s="25">
        <f t="shared" si="5"/>
        <v>97.882468811556151</v>
      </c>
      <c r="H73" s="25">
        <f t="shared" si="6"/>
        <v>91.726854891661191</v>
      </c>
      <c r="I73" s="25">
        <f t="shared" si="7"/>
        <v>93.910045961917263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102.86409078627399</v>
      </c>
      <c r="D74" s="25">
        <f t="shared" ref="D74:D103" si="11">IF((B18&lt;&gt;0)*ISNUMBER(D18),100*(D18/B18),"")</f>
        <v>109.99729802756013</v>
      </c>
      <c r="E74" s="25">
        <f t="shared" ref="E74:E103" si="12">IF((B18&lt;&gt;0)*ISNUMBER(E18),100*(E18/B18),"")</f>
        <v>104.14752769521752</v>
      </c>
      <c r="F74" s="25">
        <f t="shared" ref="F74:F103" si="13">IF((B18&lt;&gt;0)*ISNUMBER(F18),100*(F18/B18),"")</f>
        <v>108.48419346122671</v>
      </c>
      <c r="G74" s="25">
        <f t="shared" ref="G74:G103" si="14">IF((B18&lt;&gt;0)*ISNUMBER(G18),100*(G18/B18),"")</f>
        <v>108.76790056741423</v>
      </c>
      <c r="H74" s="25">
        <f t="shared" ref="H74:H103" si="15">IF((B18&lt;&gt;0)*ISNUMBER(H18),100*(H18/B18),"")</f>
        <v>103.55309375844368</v>
      </c>
      <c r="I74" s="25">
        <f t="shared" ref="I74:I103" si="16">IF((B18&lt;&gt;0)*ISNUMBER(I18),100*(I18/B18),"")</f>
        <v>100.47284517697921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102.09770114942529</v>
      </c>
      <c r="D75" s="25">
        <f t="shared" si="11"/>
        <v>101.55172413793106</v>
      </c>
      <c r="E75" s="25">
        <f t="shared" si="12"/>
        <v>105.17241379310347</v>
      </c>
      <c r="F75" s="25">
        <f t="shared" si="13"/>
        <v>104.2528735632184</v>
      </c>
      <c r="G75" s="25">
        <f t="shared" si="14"/>
        <v>103.21839080459772</v>
      </c>
      <c r="H75" s="25">
        <f t="shared" si="15"/>
        <v>104.16666666666667</v>
      </c>
      <c r="I75" s="25">
        <f t="shared" si="16"/>
        <v>101.81034482758622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102.70358306188925</v>
      </c>
      <c r="D76" s="25">
        <f t="shared" si="11"/>
        <v>99.218241042345284</v>
      </c>
      <c r="E76" s="25">
        <f t="shared" si="12"/>
        <v>101.00977198697069</v>
      </c>
      <c r="F76" s="25">
        <f t="shared" si="13"/>
        <v>98.273615635179155</v>
      </c>
      <c r="G76" s="25">
        <f t="shared" si="14"/>
        <v>100.1628664495114</v>
      </c>
      <c r="H76" s="25">
        <f t="shared" si="15"/>
        <v>96.4169381107492</v>
      </c>
      <c r="I76" s="25">
        <f t="shared" si="16"/>
        <v>99.511400651465792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93.020208290226918</v>
      </c>
      <c r="D77" s="25">
        <f t="shared" si="11"/>
        <v>95.599696530795228</v>
      </c>
      <c r="E77" s="25">
        <f t="shared" si="12"/>
        <v>92.79950341402855</v>
      </c>
      <c r="F77" s="25">
        <f t="shared" si="13"/>
        <v>94.661700806952197</v>
      </c>
      <c r="G77" s="25">
        <f t="shared" si="14"/>
        <v>101.95185874887922</v>
      </c>
      <c r="H77" s="25">
        <f t="shared" si="15"/>
        <v>101.91737361197323</v>
      </c>
      <c r="I77" s="25">
        <f t="shared" si="16"/>
        <v>99.572384302365677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104.95616598480422</v>
      </c>
      <c r="D78" s="25">
        <f t="shared" si="11"/>
        <v>107.43424897720631</v>
      </c>
      <c r="E78" s="25">
        <f t="shared" si="12"/>
        <v>107.99532437171244</v>
      </c>
      <c r="F78" s="25">
        <f t="shared" si="13"/>
        <v>104.2314436002338</v>
      </c>
      <c r="G78" s="25">
        <f t="shared" si="14"/>
        <v>102.24430157802456</v>
      </c>
      <c r="H78" s="25">
        <f t="shared" si="15"/>
        <v>106.0783167738165</v>
      </c>
      <c r="I78" s="25">
        <f t="shared" si="16"/>
        <v>105.06136762127412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98.325820991629115</v>
      </c>
      <c r="D79" s="25">
        <f t="shared" si="11"/>
        <v>97.263361236316811</v>
      </c>
      <c r="E79" s="25">
        <f t="shared" si="12"/>
        <v>100.70830650354155</v>
      </c>
      <c r="F79" s="25">
        <f t="shared" si="13"/>
        <v>102.86542176432711</v>
      </c>
      <c r="G79" s="25">
        <f t="shared" si="14"/>
        <v>100.7405022537025</v>
      </c>
      <c r="H79" s="25">
        <f t="shared" si="15"/>
        <v>106.53573728267871</v>
      </c>
      <c r="I79" s="25">
        <f t="shared" si="16"/>
        <v>100.54732775273665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101.95530726256985</v>
      </c>
      <c r="D80" s="25">
        <f t="shared" si="11"/>
        <v>100.75818036711892</v>
      </c>
      <c r="E80" s="25">
        <f t="shared" si="12"/>
        <v>98.304070231444541</v>
      </c>
      <c r="F80" s="25">
        <f t="shared" si="13"/>
        <v>98.423782920989623</v>
      </c>
      <c r="G80" s="25">
        <f t="shared" si="14"/>
        <v>101.1173184357542</v>
      </c>
      <c r="H80" s="25">
        <f t="shared" si="15"/>
        <v>105.10774142059059</v>
      </c>
      <c r="I80" s="25">
        <f t="shared" si="16"/>
        <v>97.705506783719073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97.196648720970984</v>
      </c>
      <c r="D81" s="25">
        <f t="shared" si="11"/>
        <v>102.59947118600871</v>
      </c>
      <c r="E81" s="25">
        <f t="shared" si="12"/>
        <v>101.30929247236469</v>
      </c>
      <c r="F81" s="25">
        <f t="shared" si="13"/>
        <v>102.33824981682646</v>
      </c>
      <c r="G81" s="25">
        <f t="shared" si="14"/>
        <v>95.76311681692205</v>
      </c>
      <c r="H81" s="25">
        <f t="shared" si="15"/>
        <v>101.17549616132013</v>
      </c>
      <c r="I81" s="25">
        <f t="shared" si="16"/>
        <v>104.7179127775477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102.81606931862939</v>
      </c>
      <c r="D82" s="25">
        <f t="shared" si="11"/>
        <v>103.44623867664436</v>
      </c>
      <c r="E82" s="25">
        <f t="shared" si="12"/>
        <v>99.487987396612837</v>
      </c>
      <c r="F82" s="25">
        <f t="shared" si="13"/>
        <v>103.17053958251282</v>
      </c>
      <c r="G82" s="25">
        <f t="shared" si="14"/>
        <v>107.97558093737692</v>
      </c>
      <c r="H82" s="25">
        <f t="shared" si="15"/>
        <v>103.64316660102402</v>
      </c>
      <c r="I82" s="25">
        <f t="shared" si="16"/>
        <v>103.26900354470263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104.51820128479656</v>
      </c>
      <c r="D83" s="25">
        <f t="shared" si="11"/>
        <v>103.4154175588865</v>
      </c>
      <c r="E83" s="25">
        <f t="shared" si="12"/>
        <v>103.67237687366166</v>
      </c>
      <c r="F83" s="25">
        <f t="shared" si="13"/>
        <v>103.15845824411134</v>
      </c>
      <c r="G83" s="25">
        <f t="shared" si="14"/>
        <v>97.815845824411127</v>
      </c>
      <c r="H83" s="25">
        <f t="shared" si="15"/>
        <v>110.13918629550321</v>
      </c>
      <c r="I83" s="25">
        <f t="shared" si="16"/>
        <v>100.49250535331906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>
        <f t="shared" si="9"/>
        <v>100</v>
      </c>
      <c r="C84" s="25">
        <f t="shared" si="10"/>
        <v>107.90513833992095</v>
      </c>
      <c r="D84" s="25">
        <f t="shared" si="11"/>
        <v>107.75691699604744</v>
      </c>
      <c r="E84" s="25">
        <f t="shared" si="12"/>
        <v>106.5217391304348</v>
      </c>
      <c r="F84" s="25">
        <f t="shared" si="13"/>
        <v>105.80533596837944</v>
      </c>
      <c r="G84" s="25">
        <f t="shared" si="14"/>
        <v>107.58399209486167</v>
      </c>
      <c r="H84" s="25">
        <f t="shared" si="15"/>
        <v>107.26284584980239</v>
      </c>
      <c r="I84" s="25">
        <f t="shared" si="16"/>
        <v>111.16600790513836</v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>
        <f t="shared" si="9"/>
        <v>100</v>
      </c>
      <c r="C85" s="25">
        <f t="shared" si="10"/>
        <v>101.10791957324578</v>
      </c>
      <c r="D85" s="25">
        <f t="shared" si="11"/>
        <v>102.46204349610176</v>
      </c>
      <c r="E85" s="25">
        <f t="shared" si="12"/>
        <v>100.94378334017236</v>
      </c>
      <c r="F85" s="25">
        <f t="shared" si="13"/>
        <v>103.85720147722608</v>
      </c>
      <c r="G85" s="25">
        <f t="shared" si="14"/>
        <v>103.36479277800575</v>
      </c>
      <c r="H85" s="25">
        <f t="shared" si="15"/>
        <v>105.00615510874024</v>
      </c>
      <c r="I85" s="25">
        <f t="shared" si="16"/>
        <v>100.73861304883054</v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>
        <f t="shared" si="9"/>
        <v>100</v>
      </c>
      <c r="C86" s="25">
        <f t="shared" si="10"/>
        <v>100.2002202422665</v>
      </c>
      <c r="D86" s="25">
        <f t="shared" si="11"/>
        <v>105.65622184402844</v>
      </c>
      <c r="E86" s="25">
        <f t="shared" si="12"/>
        <v>102.87316047652418</v>
      </c>
      <c r="F86" s="25">
        <f t="shared" si="13"/>
        <v>103.51386525177698</v>
      </c>
      <c r="G86" s="25">
        <f t="shared" si="14"/>
        <v>100.37040744819301</v>
      </c>
      <c r="H86" s="25">
        <f t="shared" si="15"/>
        <v>102.14235659225149</v>
      </c>
      <c r="I86" s="25">
        <f t="shared" si="16"/>
        <v>100.99109019921914</v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>
        <f t="shared" si="9"/>
        <v>100</v>
      </c>
      <c r="C87" s="25">
        <f t="shared" si="10"/>
        <v>96.885923101366373</v>
      </c>
      <c r="D87" s="25">
        <f t="shared" si="11"/>
        <v>99.380362249761674</v>
      </c>
      <c r="E87" s="25">
        <f t="shared" si="12"/>
        <v>94.931680965999362</v>
      </c>
      <c r="F87" s="25">
        <f t="shared" si="13"/>
        <v>97.14013346043852</v>
      </c>
      <c r="G87" s="25">
        <f t="shared" si="14"/>
        <v>95.773752780425809</v>
      </c>
      <c r="H87" s="25">
        <f t="shared" si="15"/>
        <v>99.157928185573567</v>
      </c>
      <c r="I87" s="25">
        <f t="shared" si="16"/>
        <v>103.92437241817605</v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>
        <f t="shared" si="9"/>
        <v>100</v>
      </c>
      <c r="C88" s="25">
        <f t="shared" si="10"/>
        <v>101.13478462251042</v>
      </c>
      <c r="D88" s="25">
        <f t="shared" si="11"/>
        <v>100.02315886984714</v>
      </c>
      <c r="E88" s="25">
        <f t="shared" si="12"/>
        <v>98.818897637795274</v>
      </c>
      <c r="F88" s="25">
        <f t="shared" si="13"/>
        <v>106.53080129689671</v>
      </c>
      <c r="G88" s="25">
        <f t="shared" si="14"/>
        <v>104.77072718851321</v>
      </c>
      <c r="H88" s="25">
        <f t="shared" si="15"/>
        <v>103.38119499768412</v>
      </c>
      <c r="I88" s="25">
        <f t="shared" si="16"/>
        <v>95.83140342751274</v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>
        <f t="shared" si="9"/>
        <v>100</v>
      </c>
      <c r="C89" s="25">
        <f t="shared" si="10"/>
        <v>100.56884724778317</v>
      </c>
      <c r="D89" s="25">
        <f t="shared" si="11"/>
        <v>101.63961853772796</v>
      </c>
      <c r="E89" s="25">
        <f t="shared" si="12"/>
        <v>101.12096369416095</v>
      </c>
      <c r="F89" s="25">
        <f t="shared" si="13"/>
        <v>102.92789024594278</v>
      </c>
      <c r="G89" s="25">
        <f t="shared" si="14"/>
        <v>97.272879370921856</v>
      </c>
      <c r="H89" s="25">
        <f t="shared" si="15"/>
        <v>98.945959511460586</v>
      </c>
      <c r="I89" s="25">
        <f t="shared" si="16"/>
        <v>97.507110590597293</v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>
        <f t="shared" si="9"/>
        <v>100</v>
      </c>
      <c r="C90" s="25">
        <f t="shared" si="10"/>
        <v>99.705362404242805</v>
      </c>
      <c r="D90" s="25">
        <f t="shared" si="11"/>
        <v>102.59281084266354</v>
      </c>
      <c r="E90" s="25">
        <f t="shared" si="12"/>
        <v>103.24101355332942</v>
      </c>
      <c r="F90" s="25">
        <f t="shared" si="13"/>
        <v>96.817913965822044</v>
      </c>
      <c r="G90" s="25">
        <f t="shared" si="14"/>
        <v>100.11785503830288</v>
      </c>
      <c r="H90" s="25">
        <f t="shared" si="15"/>
        <v>99.233942251031237</v>
      </c>
      <c r="I90" s="25">
        <f t="shared" si="16"/>
        <v>102.06246317030055</v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>
        <f t="shared" si="9"/>
        <v>100</v>
      </c>
      <c r="C91" s="25">
        <f t="shared" si="10"/>
        <v>102.196688070294</v>
      </c>
      <c r="D91" s="25">
        <f t="shared" si="11"/>
        <v>103.44711051030752</v>
      </c>
      <c r="E91" s="25">
        <f t="shared" si="12"/>
        <v>99.898614396755661</v>
      </c>
      <c r="F91" s="25">
        <f t="shared" si="13"/>
        <v>98.783372761067938</v>
      </c>
      <c r="G91" s="25">
        <f t="shared" si="14"/>
        <v>102.53464008110849</v>
      </c>
      <c r="H91" s="25">
        <f t="shared" si="15"/>
        <v>103.2105441027374</v>
      </c>
      <c r="I91" s="25">
        <f t="shared" si="16"/>
        <v>102.63602568435282</v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>
        <f t="shared" si="9"/>
        <v>100</v>
      </c>
      <c r="C92" s="25">
        <f t="shared" si="10"/>
        <v>103.45158197507189</v>
      </c>
      <c r="D92" s="25">
        <f t="shared" si="11"/>
        <v>105.17737296260788</v>
      </c>
      <c r="E92" s="25">
        <f t="shared" si="12"/>
        <v>105.22531160115052</v>
      </c>
      <c r="F92" s="25">
        <f t="shared" si="13"/>
        <v>105.03355704697988</v>
      </c>
      <c r="G92" s="25">
        <f t="shared" si="14"/>
        <v>104.60210930009588</v>
      </c>
      <c r="H92" s="25">
        <f t="shared" si="15"/>
        <v>106.18408437200384</v>
      </c>
      <c r="I92" s="25">
        <f t="shared" si="16"/>
        <v>105.80057526366251</v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>
        <f t="shared" si="9"/>
        <v>100</v>
      </c>
      <c r="C93" s="25">
        <f t="shared" si="10"/>
        <v>102.41166573191252</v>
      </c>
      <c r="D93" s="25">
        <f t="shared" si="11"/>
        <v>99.747616376892893</v>
      </c>
      <c r="E93" s="25">
        <f t="shared" si="12"/>
        <v>105.63656758272575</v>
      </c>
      <c r="F93" s="25">
        <f t="shared" si="13"/>
        <v>105.14582164890633</v>
      </c>
      <c r="G93" s="25">
        <f t="shared" si="14"/>
        <v>101.99102636006729</v>
      </c>
      <c r="H93" s="25">
        <f t="shared" si="15"/>
        <v>97.476163768928785</v>
      </c>
      <c r="I93" s="25">
        <f t="shared" si="16"/>
        <v>103.18283791362872</v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5"/>
      <c r="L98" s="56"/>
      <c r="M98" s="56"/>
      <c r="N98" s="56"/>
      <c r="O98" s="56"/>
      <c r="P98" s="56"/>
      <c r="Q98" s="56"/>
      <c r="R98" s="56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7"/>
      <c r="L99" s="56"/>
      <c r="M99" s="56"/>
      <c r="N99" s="56"/>
      <c r="O99" s="56"/>
      <c r="P99" s="56"/>
      <c r="Q99" s="56"/>
      <c r="R99" s="56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7"/>
      <c r="L100" s="56"/>
      <c r="M100" s="56"/>
      <c r="N100" s="56"/>
      <c r="O100" s="56"/>
      <c r="P100" s="56"/>
      <c r="Q100" s="56"/>
      <c r="R100" s="56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7"/>
      <c r="L101" s="56"/>
      <c r="M101" s="56"/>
      <c r="N101" s="56"/>
      <c r="O101" s="56"/>
      <c r="P101" s="56"/>
      <c r="Q101" s="56"/>
      <c r="R101" s="56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7"/>
      <c r="L107" s="56"/>
      <c r="M107" s="56"/>
      <c r="N107" s="56"/>
      <c r="O107" s="56"/>
      <c r="P107" s="56"/>
      <c r="Q107" s="56"/>
      <c r="R107" s="56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7"/>
      <c r="L108" s="56"/>
      <c r="M108" s="56"/>
      <c r="N108" s="56"/>
      <c r="O108" s="56"/>
      <c r="P108" s="56"/>
      <c r="Q108" s="56"/>
      <c r="R108" s="56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7"/>
      <c r="L109" s="56"/>
      <c r="M109" s="56"/>
      <c r="N109" s="56"/>
      <c r="O109" s="56"/>
      <c r="P109" s="56"/>
      <c r="Q109" s="56"/>
      <c r="R109" s="56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7"/>
      <c r="L110" s="56"/>
      <c r="M110" s="56"/>
      <c r="N110" s="56"/>
      <c r="O110" s="56"/>
      <c r="P110" s="56"/>
      <c r="Q110" s="56"/>
      <c r="R110" s="56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100.99808153860376</v>
      </c>
      <c r="D114" s="26">
        <f t="shared" si="27"/>
        <v>102.04696189750602</v>
      </c>
      <c r="E114" s="26">
        <f t="shared" si="27"/>
        <v>100.69829348657548</v>
      </c>
      <c r="F114" s="26">
        <f t="shared" si="27"/>
        <v>100.98489381161025</v>
      </c>
      <c r="G114" s="26">
        <f t="shared" si="27"/>
        <v>101.30993563204522</v>
      </c>
      <c r="H114" s="26">
        <f t="shared" si="27"/>
        <v>102.09107705922007</v>
      </c>
      <c r="I114" s="26">
        <f>IF(I115&gt;0,AVERAGE(I64:I113),"")</f>
        <v>101.05345502675344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30</v>
      </c>
      <c r="C115" s="26">
        <f t="shared" ref="C115:J115" si="28">COUNT(C64:C113)</f>
        <v>30</v>
      </c>
      <c r="D115" s="26">
        <f t="shared" si="28"/>
        <v>30</v>
      </c>
      <c r="E115" s="26">
        <f t="shared" si="28"/>
        <v>30</v>
      </c>
      <c r="F115" s="26">
        <f t="shared" si="28"/>
        <v>30</v>
      </c>
      <c r="G115" s="26">
        <f t="shared" si="28"/>
        <v>30</v>
      </c>
      <c r="H115" s="26">
        <f t="shared" si="28"/>
        <v>30</v>
      </c>
      <c r="I115" s="26">
        <f t="shared" si="28"/>
        <v>30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3.6750791775618041</v>
      </c>
      <c r="D116" s="26">
        <f t="shared" si="29"/>
        <v>3.5169521503137906</v>
      </c>
      <c r="E116" s="26">
        <f t="shared" si="29"/>
        <v>4.462264070172405</v>
      </c>
      <c r="F116" s="26">
        <f t="shared" si="29"/>
        <v>3.7928062490063774</v>
      </c>
      <c r="G116" s="26">
        <f t="shared" si="29"/>
        <v>4.081727840245434</v>
      </c>
      <c r="H116" s="26">
        <f t="shared" si="29"/>
        <v>4.1714647321713842</v>
      </c>
      <c r="I116" s="26">
        <f>IF(I115&gt;0,STDEV(I64:I113),"")</f>
        <v>3.8142588319744331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0.67097458872271132</v>
      </c>
      <c r="D117" s="26">
        <f t="shared" si="30"/>
        <v>0.64210467546438754</v>
      </c>
      <c r="E117" s="26">
        <f t="shared" si="30"/>
        <v>0.81469422959274718</v>
      </c>
      <c r="F117" s="26">
        <f t="shared" si="30"/>
        <v>0.6924685129424496</v>
      </c>
      <c r="G117" s="26">
        <f t="shared" si="30"/>
        <v>0.74521813723308905</v>
      </c>
      <c r="H117" s="26">
        <f t="shared" si="30"/>
        <v>0.76160177721583777</v>
      </c>
      <c r="I117" s="26">
        <f>IF(I115&gt;0,I116/SQRT(I115),"")</f>
        <v>0.69638520081190136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1.6991270265334986</v>
      </c>
      <c r="C118" s="26">
        <f t="shared" si="31"/>
        <v>1.6991270265334986</v>
      </c>
      <c r="D118" s="26">
        <f t="shared" si="31"/>
        <v>1.6991270265334986</v>
      </c>
      <c r="E118" s="26">
        <f t="shared" si="31"/>
        <v>1.6991270265334986</v>
      </c>
      <c r="F118" s="26">
        <f t="shared" si="31"/>
        <v>1.6991270265334986</v>
      </c>
      <c r="G118" s="26">
        <f t="shared" si="31"/>
        <v>1.6991270265334986</v>
      </c>
      <c r="H118" s="26">
        <f t="shared" si="31"/>
        <v>1.6991270265334986</v>
      </c>
      <c r="I118" s="26">
        <f t="shared" si="31"/>
        <v>1.6991270265334986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1.1400710578159576</v>
      </c>
      <c r="D119" s="26">
        <f t="shared" si="32"/>
        <v>1.0910174079450619</v>
      </c>
      <c r="E119" s="26">
        <f t="shared" si="32"/>
        <v>1.384268983861924</v>
      </c>
      <c r="F119" s="26">
        <f t="shared" si="32"/>
        <v>1.1765919653639778</v>
      </c>
      <c r="G119" s="26">
        <f t="shared" si="32"/>
        <v>1.2662202776356912</v>
      </c>
      <c r="H119" s="26">
        <f t="shared" si="32"/>
        <v>1.2940581631233745</v>
      </c>
      <c r="I119" s="26">
        <f>IF(I115&gt;2,I118*I117,"")</f>
        <v>1.1832469155774592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91.784307288246879</v>
      </c>
      <c r="D120" s="26">
        <f t="shared" si="33"/>
        <v>94.763624425476024</v>
      </c>
      <c r="E120" s="26">
        <f t="shared" si="33"/>
        <v>89.748850952068281</v>
      </c>
      <c r="F120" s="26">
        <f t="shared" si="33"/>
        <v>93.401181877872617</v>
      </c>
      <c r="G120" s="26">
        <f t="shared" si="33"/>
        <v>92.503489613268727</v>
      </c>
      <c r="H120" s="26">
        <f t="shared" si="33"/>
        <v>91.726854891661191</v>
      </c>
      <c r="I120" s="26">
        <f t="shared" si="33"/>
        <v>93.910045961917263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107.90513833992095</v>
      </c>
      <c r="D121" s="26">
        <f t="shared" si="34"/>
        <v>109.99729802756013</v>
      </c>
      <c r="E121" s="26">
        <f t="shared" si="34"/>
        <v>107.99532437171244</v>
      </c>
      <c r="F121" s="26">
        <f t="shared" si="34"/>
        <v>108.48419346122671</v>
      </c>
      <c r="G121" s="26">
        <f t="shared" si="34"/>
        <v>108.76790056741423</v>
      </c>
      <c r="H121" s="26">
        <f t="shared" si="34"/>
        <v>110.13918629550321</v>
      </c>
      <c r="I121" s="26">
        <f t="shared" si="34"/>
        <v>111.16600790513836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90.34</v>
      </c>
      <c r="C122" s="38">
        <f>100-B3</f>
        <v>90.34</v>
      </c>
      <c r="D122" s="38">
        <f>100-B3</f>
        <v>90.34</v>
      </c>
      <c r="E122" s="38">
        <f>100-B3</f>
        <v>90.34</v>
      </c>
      <c r="F122" s="38">
        <f>100-B3</f>
        <v>90.34</v>
      </c>
      <c r="G122" s="38">
        <f>100-B3</f>
        <v>90.34</v>
      </c>
      <c r="H122" s="38">
        <f>100-B3</f>
        <v>90.34</v>
      </c>
      <c r="I122" s="38">
        <f>100-B3</f>
        <v>90.34</v>
      </c>
      <c r="J122" s="38">
        <f>100-B3</f>
        <v>90.34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109.66</v>
      </c>
      <c r="C123" s="24">
        <f>100+B3</f>
        <v>109.66</v>
      </c>
      <c r="D123" s="24">
        <f>100+B3</f>
        <v>109.66</v>
      </c>
      <c r="E123" s="24">
        <f>100+B3</f>
        <v>109.66</v>
      </c>
      <c r="F123" s="24">
        <f>100+B3</f>
        <v>109.66</v>
      </c>
      <c r="G123" s="24">
        <f>100+B3</f>
        <v>109.66</v>
      </c>
      <c r="H123" s="24">
        <f>100+B3</f>
        <v>109.66</v>
      </c>
      <c r="I123" s="24">
        <f>100+B3</f>
        <v>109.66</v>
      </c>
      <c r="J123" s="24">
        <f>100+B3</f>
        <v>109.66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79.58</v>
      </c>
      <c r="C124" s="24">
        <f>100-E3</f>
        <v>79.58</v>
      </c>
      <c r="D124" s="24">
        <f>100-E3</f>
        <v>79.58</v>
      </c>
      <c r="E124" s="24">
        <f>100-E3</f>
        <v>79.58</v>
      </c>
      <c r="F124" s="24">
        <f>100-E3</f>
        <v>79.58</v>
      </c>
      <c r="G124" s="24">
        <f>100-E3</f>
        <v>79.58</v>
      </c>
      <c r="H124" s="24">
        <f>100-E3</f>
        <v>79.58</v>
      </c>
      <c r="I124" s="24">
        <f>100-E3</f>
        <v>79.58</v>
      </c>
      <c r="J124" s="39">
        <f>100-E3</f>
        <v>79.58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120.42</v>
      </c>
      <c r="C125" s="41">
        <f>100+E3</f>
        <v>120.42</v>
      </c>
      <c r="D125" s="41">
        <f>100+E3</f>
        <v>120.42</v>
      </c>
      <c r="E125" s="41">
        <f>100+E3</f>
        <v>120.42</v>
      </c>
      <c r="F125" s="41">
        <f>100+E3</f>
        <v>120.42</v>
      </c>
      <c r="G125" s="41">
        <f>100+E3</f>
        <v>120.42</v>
      </c>
      <c r="H125" s="41">
        <f>100+E3</f>
        <v>120.42</v>
      </c>
      <c r="I125" s="41">
        <f>100+E3</f>
        <v>120.42</v>
      </c>
      <c r="J125" s="37">
        <f>100+E3</f>
        <v>120.42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E14" sqref="E14"/>
    </sheetView>
  </sheetViews>
  <sheetFormatPr baseColWidth="10" defaultRowHeight="12.75" x14ac:dyDescent="0.2"/>
  <cols>
    <col min="1" max="16384" width="11.42578125" style="63"/>
  </cols>
  <sheetData>
    <row r="2" spans="2:13" ht="13.5" thickBot="1" x14ac:dyDescent="0.25"/>
    <row r="3" spans="2:13" ht="34.5" x14ac:dyDescent="0.45">
      <c r="B3" s="96" t="s">
        <v>79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60.75" customHeight="1" x14ac:dyDescent="0.2">
      <c r="B4" s="138" t="s">
        <v>105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2:13" x14ac:dyDescent="0.2"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106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109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ht="13.5" thickBot="1" x14ac:dyDescent="0.25">
      <c r="B13" s="102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2:13" ht="45" thickBot="1" x14ac:dyDescent="0.6">
      <c r="B14" s="105"/>
    </row>
    <row r="15" spans="2:13" ht="44.25" x14ac:dyDescent="0.55000000000000004">
      <c r="B15" s="106" t="s">
        <v>80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</row>
    <row r="16" spans="2:13" x14ac:dyDescent="0.2">
      <c r="B16" s="99" t="s">
        <v>108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2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2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2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2:13" x14ac:dyDescent="0.2"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2:13" x14ac:dyDescent="0.2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2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2:13" ht="13.5" thickBot="1" x14ac:dyDescent="0.25">
      <c r="B23" s="102" t="s">
        <v>102</v>
      </c>
      <c r="C23" s="103"/>
      <c r="D23" s="103" t="s">
        <v>103</v>
      </c>
      <c r="E23" s="103"/>
      <c r="F23" s="103"/>
      <c r="G23" s="103" t="s">
        <v>104</v>
      </c>
      <c r="H23" s="103"/>
      <c r="I23" s="103"/>
      <c r="J23" s="103"/>
      <c r="K23" s="103"/>
      <c r="L23" s="103"/>
      <c r="M23" s="104"/>
    </row>
  </sheetData>
  <mergeCells count="1">
    <mergeCell ref="B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2019-06-26T11:23:45Z</dcterms:modified>
</cp:coreProperties>
</file>