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45588821-DA6C-4FF0-B884-0811F951E396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G117" i="1"/>
  <c r="G119" i="1" s="1"/>
  <c r="I120" i="1"/>
  <c r="B118" i="1"/>
  <c r="B114" i="1"/>
  <c r="J119" i="1"/>
  <c r="I116" i="1" l="1"/>
  <c r="I117" i="1" s="1"/>
  <c r="B116" i="1"/>
  <c r="B117" i="1" s="1"/>
  <c r="B119" i="1" s="1"/>
  <c r="H118" i="1"/>
  <c r="G118" i="1"/>
  <c r="H121" i="1"/>
  <c r="G120" i="1"/>
  <c r="H120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<sst xmlns="http://schemas.openxmlformats.org/spreadsheetml/2006/main" count="108" uniqueCount="98">
  <si>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</si>
  <si>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</si>
  <si>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</si>
  <si>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</si>
  <si>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</si>
  <si>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</si>
  <si>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</si>
  <si>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</si>
  <si>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</si>
  <si>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</si>
  <si>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</si>
  <si>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</si>
  <si>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</si>
  <si>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</si>
  <si>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</si>
  <si>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</si>
  <si>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</si>
  <si>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</si>
  <si>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</si>
  <si>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</si>
  <si>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</si>
  <si>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</si>
  <si>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</si>
  <si>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</si>
  <si>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</si>
  <si>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</si>
  <si>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</si>
  <si>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</si>
  <si>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</si>
  <si>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</si>
  <si>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</si>
  <si>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</si>
  <si>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</si>
  <si>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</si>
  <si>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</si>
  <si>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</si>
  <si>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</si>
  <si>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</si>
  <si>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</si>
  <si>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</si>
  <si>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</si>
  <si>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</si>
  <si>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</si>
  <si>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</si>
  <si>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</si>
  <si>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</si>
  <si>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</si>
  <si>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</si>
  <si>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</si>
  <si>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</si>
  <si>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</si>
  <si>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</si>
  <si>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</si>
  <si>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</si>
  <si>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</si>
  <si>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</si>
  <si>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</si>
  <si>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</si>
  <si>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</si>
  <si>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</si>
  <si>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</si>
  <si>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</si>
  <si>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</si>
  <si>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</si>
  <si>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</si>
  <si>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</si>
  <si>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</si>
  <si>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</si>
  <si>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</si>
  <si>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</si>
  <si>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</si>
  <si>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</si>
  <si>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</si>
  <si>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</si>
  <si>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</si>
  <si>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</si>
  <si>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</si>
  <si>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</si>
  <si>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</si>
  <si>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</si>
  <si>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</si>
  <si>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</si>
  <si>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</si>
  <si>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Abbott Free T4</t>
  </si>
  <si>
    <t>Dager</t>
  </si>
  <si>
    <t>FT4 avpipettert i kjøleskap (Alinity i 2022)</t>
  </si>
  <si>
    <t>Bias krav går inn, men en høy prøve (nr. 4) har to punkter utenfor tillatt totalfeil, men ingen endring fra 5 til 7 dager.</t>
  </si>
  <si>
    <t>Kan være utgangsverdien er noe høy for denne prøven.</t>
  </si>
  <si>
    <t>08.03.2022, Finn Erik Aas</t>
  </si>
  <si>
    <t>FT4 - avpippetert serum i kjøleskap, frosset ned og analysert i batch</t>
  </si>
  <si>
    <t>Antall dager i kjøleskap</t>
  </si>
  <si>
    <t xml:space="preserve">Vi har også relativt strenge krav. </t>
  </si>
  <si>
    <t xml:space="preserve">Godkjenner holdbarhet i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</si>
  <si>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</si>
  <si>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</si>
  <si>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</si>
  <si>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Serum</t>
  </si>
  <si>
    <t>Fritt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</si>
</sst>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10.8</c:v>
                </c:pt>
                <c:pt idx="1">
                  <c:v>10.94</c:v>
                </c:pt>
                <c:pt idx="2">
                  <c:v>11.58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12.05</c:v>
                </c:pt>
                <c:pt idx="1">
                  <c:v>12.02</c:v>
                </c:pt>
                <c:pt idx="2">
                  <c:v>11.97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10.91</c:v>
                </c:pt>
                <c:pt idx="1">
                  <c:v>10.77</c:v>
                </c:pt>
                <c:pt idx="2">
                  <c:v>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17.489999999999998</c:v>
                </c:pt>
                <c:pt idx="1">
                  <c:v>15.12</c:v>
                </c:pt>
                <c:pt idx="2">
                  <c:v>14.74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12.28</c:v>
                </c:pt>
                <c:pt idx="1">
                  <c:v>12.28</c:v>
                </c:pt>
                <c:pt idx="2">
                  <c:v>12.34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11.26</c:v>
                </c:pt>
                <c:pt idx="1">
                  <c:v>12</c:v>
                </c:pt>
                <c:pt idx="2">
                  <c:v>11.32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11.66</c:v>
                </c:pt>
                <c:pt idx="1">
                  <c:v>11.55</c:v>
                </c:pt>
                <c:pt idx="2">
                  <c:v>11.62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10.76</c:v>
                </c:pt>
                <c:pt idx="1">
                  <c:v>11.05</c:v>
                </c:pt>
                <c:pt idx="2">
                  <c:v>10.91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14.71</c:v>
                </c:pt>
                <c:pt idx="1">
                  <c:v>15.4</c:v>
                </c:pt>
                <c:pt idx="2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11.5</c:v>
                </c:pt>
                <c:pt idx="1">
                  <c:v>11.89</c:v>
                </c:pt>
                <c:pt idx="2">
                  <c:v>12.07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12.53</c:v>
                </c:pt>
                <c:pt idx="1">
                  <c:v>13.1</c:v>
                </c:pt>
                <c:pt idx="2">
                  <c:v>13.14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10.6</c:v>
                </c:pt>
                <c:pt idx="1">
                  <c:v>11.24</c:v>
                </c:pt>
                <c:pt idx="2">
                  <c:v>10.67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0752"/>
        <c:axId val="43452672"/>
      </c:scatterChart>
      <c:valAx>
        <c:axId val="4345075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52672"/>
        <c:crosses val="autoZero"/>
        <c:crossBetween val="midCat"/>
      </c:valAx>
      <c:valAx>
        <c:axId val="43452672"/>
        <c:scaling>
          <c:orientation val="minMax"/>
          <c:max val="2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5075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101.29629629629629</c:v>
                </c:pt>
                <c:pt idx="2">
                  <c:v>107.22222222222221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99.751037344398327</c:v>
                </c:pt>
                <c:pt idx="2">
                  <c:v>99.336099585062243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98.716773602199808</c:v>
                </c:pt>
                <c:pt idx="2">
                  <c:v>98.075160403299719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86.449399656946838</c:v>
                </c:pt>
                <c:pt idx="2">
                  <c:v>84.276729559748432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100.48859934853421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106.57193605683837</c:v>
                </c:pt>
                <c:pt idx="2">
                  <c:v>100.5328596802842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99.056603773584911</c:v>
                </c:pt>
                <c:pt idx="2">
                  <c:v>99.656946826758144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102.69516728624536</c:v>
                </c:pt>
                <c:pt idx="2">
                  <c:v>101.39405204460968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104.69068660774983</c:v>
                </c:pt>
                <c:pt idx="2">
                  <c:v>104.01087695445274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103.39130434782608</c:v>
                </c:pt>
                <c:pt idx="2">
                  <c:v>104.95652173913044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104.54908220271348</c:v>
                </c:pt>
                <c:pt idx="2">
                  <c:v>104.86831604150039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106.0377358490566</c:v>
                </c:pt>
                <c:pt idx="2">
                  <c:v>100.66037735849056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2.7719258782710723</c:v>
                  </c:pt>
                  <c:pt idx="2">
                    <c:v>3.0002104582734743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2.7719258782710723</c:v>
                  </c:pt>
                  <c:pt idx="2">
                    <c:v>3.0002104582734743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101.10050191865467</c:v>
                </c:pt>
                <c:pt idx="2">
                  <c:v>100.45656348034106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95.1</c:v>
                </c:pt>
                <c:pt idx="1">
                  <c:v>95.1</c:v>
                </c:pt>
                <c:pt idx="2">
                  <c:v>95.1</c:v>
                </c:pt>
                <c:pt idx="3">
                  <c:v>95.1</c:v>
                </c:pt>
                <c:pt idx="4">
                  <c:v>95.1</c:v>
                </c:pt>
                <c:pt idx="5">
                  <c:v>95.1</c:v>
                </c:pt>
                <c:pt idx="6">
                  <c:v>95.1</c:v>
                </c:pt>
                <c:pt idx="7">
                  <c:v>95.1</c:v>
                </c:pt>
                <c:pt idx="8">
                  <c:v>95.1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104.9</c:v>
                </c:pt>
                <c:pt idx="1">
                  <c:v>104.9</c:v>
                </c:pt>
                <c:pt idx="2">
                  <c:v>104.9</c:v>
                </c:pt>
                <c:pt idx="3">
                  <c:v>104.9</c:v>
                </c:pt>
                <c:pt idx="4">
                  <c:v>104.9</c:v>
                </c:pt>
                <c:pt idx="5">
                  <c:v>104.9</c:v>
                </c:pt>
                <c:pt idx="6">
                  <c:v>104.9</c:v>
                </c:pt>
                <c:pt idx="7">
                  <c:v>104.9</c:v>
                </c:pt>
                <c:pt idx="8">
                  <c:v>104.9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90.4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109.6</c:v>
                </c:pt>
                <c:pt idx="1">
                  <c:v>109.6</c:v>
                </c:pt>
                <c:pt idx="2">
                  <c:v>109.6</c:v>
                </c:pt>
                <c:pt idx="3">
                  <c:v>109.6</c:v>
                </c:pt>
                <c:pt idx="4">
                  <c:v>109.6</c:v>
                </c:pt>
                <c:pt idx="5">
                  <c:v>109.6</c:v>
                </c:pt>
                <c:pt idx="6">
                  <c:v>109.6</c:v>
                </c:pt>
                <c:pt idx="7">
                  <c:v>109.6</c:v>
                </c:pt>
                <c:pt idx="8">
                  <c:v>109.6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83200"/>
        <c:axId val="43685376"/>
      </c:scatterChart>
      <c:valAx>
        <c:axId val="4368320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85376"/>
        <c:crosses val="autoZero"/>
        <c:crossBetween val="midCat"/>
      </c:valAx>
      <c:valAx>
        <c:axId val="4368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832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L9" sqref="L9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1" t="s">
        <v>0</v>
      </c>
      <c r="D3" s="121"/>
      <c r="E3" s="121"/>
      <c r="F3" s="121"/>
      <c r="G3" s="121"/>
      <c r="H3" s="121"/>
      <c r="I3" s="121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2" t="s">
        <v>93</v>
      </c>
      <c r="E8" s="113"/>
      <c r="F8" s="113"/>
      <c r="G8" s="113"/>
      <c r="H8" s="113"/>
      <c r="I8" s="114"/>
    </row>
    <row r="9" spans="3:9" ht="26.25" customHeight="1" x14ac:dyDescent="0.4">
      <c r="C9" s="69" t="s">
        <v>4</v>
      </c>
      <c r="D9" s="112" t="s">
        <v>94</v>
      </c>
      <c r="E9" s="113"/>
      <c r="F9" s="113"/>
      <c r="G9" s="113"/>
      <c r="H9" s="113"/>
      <c r="I9" s="114"/>
    </row>
    <row r="10" spans="3:9" ht="20" x14ac:dyDescent="0.4">
      <c r="C10" s="69" t="s">
        <v>5</v>
      </c>
      <c r="D10" s="115" t="s">
        <v>95</v>
      </c>
      <c r="E10" s="116"/>
      <c r="F10" s="116"/>
      <c r="G10" s="116"/>
      <c r="H10" s="116"/>
      <c r="I10" s="117"/>
    </row>
    <row r="11" spans="3:9" x14ac:dyDescent="0.25">
      <c r="C11" s="70" t="s">
        <v>6</v>
      </c>
      <c r="D11" s="118"/>
      <c r="E11" s="119"/>
      <c r="F11" s="119"/>
      <c r="G11" s="119"/>
      <c r="H11" s="119"/>
      <c r="I11" s="120"/>
    </row>
    <row r="12" spans="3:9" ht="25.5" customHeight="1" x14ac:dyDescent="0.4">
      <c r="C12" s="69" t="s">
        <v>7</v>
      </c>
      <c r="D12" s="112" t="s">
        <v>97</v>
      </c>
      <c r="E12" s="113"/>
      <c r="F12" s="113"/>
      <c r="G12" s="113"/>
      <c r="H12" s="113"/>
      <c r="I12" s="114"/>
    </row>
    <row r="13" spans="3:9" ht="24.75" customHeight="1" x14ac:dyDescent="0.4">
      <c r="C13" s="69" t="s">
        <v>8</v>
      </c>
      <c r="D13" s="112" t="s">
        <v>96</v>
      </c>
      <c r="E13" s="113"/>
      <c r="F13" s="113"/>
      <c r="G13" s="113"/>
      <c r="H13" s="113"/>
      <c r="I13" s="114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opLeftCell="A20" workbookViewId="0">
      <selection activeCell="A17" sqref="A17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89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83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90</v>
      </c>
      <c r="B26" s="111">
        <v>0</v>
      </c>
      <c r="C26" s="111">
        <v>5</v>
      </c>
      <c r="D26" s="111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2" t="s">
        <v>47</v>
      </c>
      <c r="B44" s="122"/>
      <c r="C44" s="122"/>
      <c r="D44" s="122"/>
      <c r="E44" s="122"/>
      <c r="F44" s="122"/>
      <c r="G44" s="12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abSelected="1" workbookViewId="0">
      <selection activeCell="B11" sqref="B11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28" t="s">
        <v>85</v>
      </c>
      <c r="D1" s="129"/>
      <c r="E1" s="129"/>
      <c r="F1" s="129"/>
      <c r="G1" s="129"/>
      <c r="H1" s="129"/>
      <c r="I1" s="129"/>
      <c r="J1" s="129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4.9000000000000004</v>
      </c>
      <c r="C3" s="18" t="s">
        <v>50</v>
      </c>
      <c r="D3" s="17"/>
      <c r="E3" s="7">
        <v>9.6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84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0" t="s">
        <v>62</v>
      </c>
      <c r="C7" s="131"/>
      <c r="D7" s="131"/>
      <c r="E7" s="131"/>
      <c r="F7" s="131"/>
      <c r="G7" s="131"/>
      <c r="H7" s="131"/>
      <c r="I7" s="132"/>
      <c r="J7" s="133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10.8</v>
      </c>
      <c r="C8" s="108">
        <v>10.94</v>
      </c>
      <c r="D8" s="108">
        <v>11.58</v>
      </c>
      <c r="E8" s="109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12.05</v>
      </c>
      <c r="C9" s="108">
        <v>12.02</v>
      </c>
      <c r="D9" s="108">
        <v>11.97</v>
      </c>
      <c r="E9" s="109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10.91</v>
      </c>
      <c r="C10" s="108">
        <v>10.77</v>
      </c>
      <c r="D10" s="108">
        <v>10.7</v>
      </c>
      <c r="E10" s="109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17.489999999999998</v>
      </c>
      <c r="C11" s="108">
        <v>15.12</v>
      </c>
      <c r="D11" s="108">
        <v>14.74</v>
      </c>
      <c r="E11" s="109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12.28</v>
      </c>
      <c r="C12" s="108">
        <v>12.28</v>
      </c>
      <c r="D12" s="108">
        <v>12.34</v>
      </c>
      <c r="E12" s="109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11.26</v>
      </c>
      <c r="C13" s="108">
        <v>12</v>
      </c>
      <c r="D13" s="108">
        <v>11.32</v>
      </c>
      <c r="E13" s="109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11.66</v>
      </c>
      <c r="C14" s="108">
        <v>11.55</v>
      </c>
      <c r="D14" s="108">
        <v>11.62</v>
      </c>
      <c r="E14" s="109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10.76</v>
      </c>
      <c r="C15" s="108">
        <v>11.05</v>
      </c>
      <c r="D15" s="108">
        <v>10.91</v>
      </c>
      <c r="E15" s="109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14.71</v>
      </c>
      <c r="C16" s="108">
        <v>15.4</v>
      </c>
      <c r="D16" s="108">
        <v>15.3</v>
      </c>
      <c r="E16" s="109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11.5</v>
      </c>
      <c r="C17" s="108">
        <v>11.89</v>
      </c>
      <c r="D17" s="108">
        <v>12.07</v>
      </c>
      <c r="E17" s="109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12.53</v>
      </c>
      <c r="C18" s="108">
        <v>13.1</v>
      </c>
      <c r="D18" s="108">
        <v>13.14</v>
      </c>
      <c r="E18" s="109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10.6</v>
      </c>
      <c r="C19" s="108">
        <v>11.24</v>
      </c>
      <c r="D19" s="108">
        <v>10.67</v>
      </c>
      <c r="E19" s="109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3" t="s">
        <v>63</v>
      </c>
      <c r="L40" s="124"/>
      <c r="M40" s="124"/>
      <c r="N40" s="124"/>
      <c r="O40" s="124"/>
      <c r="P40" s="124"/>
      <c r="Q40" s="124"/>
      <c r="R40" s="124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4" t="s">
        <v>64</v>
      </c>
      <c r="C61" s="135"/>
      <c r="D61" s="135"/>
      <c r="E61" s="135"/>
      <c r="F61" s="135"/>
      <c r="G61" s="135"/>
      <c r="H61" s="135"/>
      <c r="I61" s="135"/>
      <c r="J61" s="135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101.29629629629629</v>
      </c>
      <c r="D64" s="25">
        <f t="shared" ref="D64:D73" si="2">IF((B8&lt;&gt;0)*ISNUMBER(D8),100*(D8/B8),"")</f>
        <v>107.22222222222221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99.751037344398327</v>
      </c>
      <c r="D65" s="25">
        <f t="shared" si="2"/>
        <v>99.336099585062243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98.716773602199808</v>
      </c>
      <c r="D66" s="25">
        <f t="shared" si="2"/>
        <v>98.075160403299719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86.449399656946838</v>
      </c>
      <c r="D67" s="25">
        <f t="shared" si="2"/>
        <v>84.276729559748432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100</v>
      </c>
      <c r="D68" s="25">
        <f t="shared" si="2"/>
        <v>100.48859934853421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106.57193605683837</v>
      </c>
      <c r="D69" s="25">
        <f t="shared" si="2"/>
        <v>100.5328596802842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99.056603773584911</v>
      </c>
      <c r="D70" s="25">
        <f t="shared" si="2"/>
        <v>99.656946826758144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102.69516728624536</v>
      </c>
      <c r="D71" s="25">
        <f t="shared" si="2"/>
        <v>101.39405204460968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104.69068660774983</v>
      </c>
      <c r="D72" s="25">
        <f t="shared" si="2"/>
        <v>104.01087695445274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103.39130434782608</v>
      </c>
      <c r="D73" s="25">
        <f t="shared" si="2"/>
        <v>104.95652173913044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104.54908220271348</v>
      </c>
      <c r="D74" s="25">
        <f t="shared" ref="D74:D103" si="11">IF((B18&lt;&gt;0)*ISNUMBER(D18),100*(D18/B18),"")</f>
        <v>104.86831604150039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106.0377358490566</v>
      </c>
      <c r="D75" s="25">
        <f t="shared" si="11"/>
        <v>100.66037735849056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5" t="s">
        <v>65</v>
      </c>
      <c r="L102" s="126"/>
      <c r="M102" s="126"/>
      <c r="N102" s="126"/>
      <c r="O102" s="126"/>
      <c r="P102" s="126"/>
      <c r="Q102" s="126"/>
      <c r="R102" s="12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7"/>
      <c r="L103" s="126"/>
      <c r="M103" s="126"/>
      <c r="N103" s="126"/>
      <c r="O103" s="126"/>
      <c r="P103" s="126"/>
      <c r="Q103" s="126"/>
      <c r="R103" s="12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7"/>
      <c r="L104" s="126"/>
      <c r="M104" s="126"/>
      <c r="N104" s="126"/>
      <c r="O104" s="126"/>
      <c r="P104" s="126"/>
      <c r="Q104" s="126"/>
      <c r="R104" s="12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7"/>
      <c r="L105" s="126"/>
      <c r="M105" s="126"/>
      <c r="N105" s="126"/>
      <c r="O105" s="126"/>
      <c r="P105" s="126"/>
      <c r="Q105" s="126"/>
      <c r="R105" s="12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7"/>
      <c r="L106" s="126"/>
      <c r="M106" s="126"/>
      <c r="N106" s="126"/>
      <c r="O106" s="126"/>
      <c r="P106" s="126"/>
      <c r="Q106" s="126"/>
      <c r="R106" s="12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101.10050191865467</v>
      </c>
      <c r="D114" s="26">
        <f t="shared" si="27"/>
        <v>100.45656348034106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5.3467977522579515</v>
      </c>
      <c r="D116" s="26">
        <f t="shared" si="29"/>
        <v>5.7871383431807182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1.5434875607843073</v>
      </c>
      <c r="D117" s="26">
        <f t="shared" si="30"/>
        <v>1.6706029401364964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2.7719258782710723</v>
      </c>
      <c r="D119" s="26">
        <f t="shared" si="32"/>
        <v>3.0002104582734743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86.449399656946838</v>
      </c>
      <c r="D120" s="26">
        <f t="shared" si="33"/>
        <v>84.276729559748432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106.57193605683837</v>
      </c>
      <c r="D121" s="26">
        <f t="shared" si="34"/>
        <v>107.22222222222221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95.1</v>
      </c>
      <c r="C122" s="38">
        <f>100-B3</f>
        <v>95.1</v>
      </c>
      <c r="D122" s="38">
        <f>100-B3</f>
        <v>95.1</v>
      </c>
      <c r="E122" s="38">
        <f>100-B3</f>
        <v>95.1</v>
      </c>
      <c r="F122" s="38">
        <f>100-B3</f>
        <v>95.1</v>
      </c>
      <c r="G122" s="38">
        <f>100-B3</f>
        <v>95.1</v>
      </c>
      <c r="H122" s="38">
        <f>100-B3</f>
        <v>95.1</v>
      </c>
      <c r="I122" s="38">
        <f>100-B3</f>
        <v>95.1</v>
      </c>
      <c r="J122" s="38">
        <f>100-B3</f>
        <v>95.1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104.9</v>
      </c>
      <c r="C123" s="24">
        <f>100+B3</f>
        <v>104.9</v>
      </c>
      <c r="D123" s="24">
        <f>100+B3</f>
        <v>104.9</v>
      </c>
      <c r="E123" s="24">
        <f>100+B3</f>
        <v>104.9</v>
      </c>
      <c r="F123" s="24">
        <f>100+B3</f>
        <v>104.9</v>
      </c>
      <c r="G123" s="24">
        <f>100+B3</f>
        <v>104.9</v>
      </c>
      <c r="H123" s="24">
        <f>100+B3</f>
        <v>104.9</v>
      </c>
      <c r="I123" s="24">
        <f>100+B3</f>
        <v>104.9</v>
      </c>
      <c r="J123" s="24">
        <f>100+B3</f>
        <v>104.9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90.4</v>
      </c>
      <c r="C124" s="24">
        <f>100-E3</f>
        <v>90.4</v>
      </c>
      <c r="D124" s="24">
        <f>100-E3</f>
        <v>90.4</v>
      </c>
      <c r="E124" s="24">
        <f>100-E3</f>
        <v>90.4</v>
      </c>
      <c r="F124" s="24">
        <f>100-E3</f>
        <v>90.4</v>
      </c>
      <c r="G124" s="24">
        <f>100-E3</f>
        <v>90.4</v>
      </c>
      <c r="H124" s="24">
        <f>100-E3</f>
        <v>90.4</v>
      </c>
      <c r="I124" s="24">
        <f>100-E3</f>
        <v>90.4</v>
      </c>
      <c r="J124" s="39">
        <f>100-E3</f>
        <v>90.4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109.6</v>
      </c>
      <c r="C125" s="41">
        <f>100+E3</f>
        <v>109.6</v>
      </c>
      <c r="D125" s="41">
        <f>100+E3</f>
        <v>109.6</v>
      </c>
      <c r="E125" s="41">
        <f>100+E3</f>
        <v>109.6</v>
      </c>
      <c r="F125" s="41">
        <f>100+E3</f>
        <v>109.6</v>
      </c>
      <c r="G125" s="41">
        <f>100+E3</f>
        <v>109.6</v>
      </c>
      <c r="H125" s="41">
        <f>100+E3</f>
        <v>109.6</v>
      </c>
      <c r="I125" s="41">
        <f>100+E3</f>
        <v>109.6</v>
      </c>
      <c r="J125" s="37">
        <f>100+E3</f>
        <v>109.6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1" sqref="C11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86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87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 t="s">
        <v>91</v>
      </c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10"/>
      <c r="D10" s="110"/>
      <c r="E10" s="110"/>
      <c r="F10" s="110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10"/>
      <c r="D11" s="110"/>
      <c r="E11" s="110"/>
      <c r="F11" s="110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01" t="s">
        <v>92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04"/>
      <c r="D23" s="104" t="s">
        <v>88</v>
      </c>
      <c r="E23" s="104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2022-04-22T07:29:01Z</dcterms:modified>
  <cp:category/>
  <cp:contentStatus/>
</cp:coreProperties>
</file>