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F0D375B8-92A4-4706-94E9-E3D043AA3934}" xr6:coauthVersionLast="47" xr6:coauthVersionMax="47" xr10:uidLastSave="{00000000-0000-0000-0000-000000000000}"/>
  <bookViews>
    <workbookView xWindow="-28920" yWindow="-1065" windowWidth="29040" windowHeight="15840" activeTab="2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22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J119" i="1" l="1"/>
  <c r="J118" i="1"/>
  <c r="J121" i="1"/>
  <c r="J117" i="1"/>
  <c r="J115" i="1"/>
  <c r="J120" i="1"/>
  <c r="I121" i="1"/>
  <c r="I117" i="1"/>
  <c r="C122" i="1"/>
  <c r="C119" i="1"/>
  <c r="C120" i="1" s="1"/>
  <c r="C117" i="1"/>
  <c r="C118" i="1" s="1"/>
  <c r="C115" i="1"/>
  <c r="I115" i="1"/>
  <c r="I118" i="1"/>
  <c r="I122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G120" i="1" l="1"/>
  <c r="D120" i="1"/>
  <c r="F120" i="1"/>
  <c r="B120" i="1"/>
</calcChain>
</file>

<file path=xl/sharedStrings.xml><?xml version="1.0" encoding="utf-8"?>
<sst xmlns="http://schemas.openxmlformats.org/spreadsheetml/2006/main" count="112" uniqueCount="98">
  <si>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</si>
  <si>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</si>
  <si>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</si>
  <si>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</si>
  <si>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</si>
  <si>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</si>
  <si>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</si>
  <si>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</si>
  <si>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</si>
  <si>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</si>
  <si>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</si>
  <si>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</si>
  <si>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</si>
  <si>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</si>
  <si>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</si>
  <si>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</si>
  <si>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</si>
  <si>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</si>
  <si>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</si>
  <si>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</si>
  <si>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</si>
  <si>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</si>
  <si>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</si>
  <si>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</si>
  <si>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</si>
  <si>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</si>
  <si>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</si>
  <si>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</si>
  <si>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</si>
  <si>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</si>
  <si>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</si>
  <si>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</si>
  <si>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</si>
  <si>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</si>
  <si>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</si>
  <si>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</si>
  <si>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</si>
  <si>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</si>
  <si>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</si>
  <si>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</si>
  <si>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</si>
  <si>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</si>
  <si>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</si>
  <si>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</si>
  <si>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</si>
  <si>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</si>
  <si>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</si>
  <si>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</si>
  <si>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</si>
  <si>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</si>
  <si>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</si>
  <si>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</si>
  <si>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</si>
  <si>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</si>
  <si>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</si>
  <si>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</si>
  <si>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</si>
  <si>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</si>
  <si>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</si>
  <si>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</si>
  <si>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</si>
  <si>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</si>
  <si>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</si>
  <si>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</si>
  <si>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</si>
  <si>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</si>
  <si>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</si>
  <si>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</si>
  <si>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</si>
  <si>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</si>
  <si>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</si>
  <si>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</si>
  <si>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</si>
  <si>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</si>
  <si>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</si>
  <si>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</si>
  <si>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</si>
  <si>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</si>
  <si>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</si>
  <si>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</si>
  <si>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</si>
  <si>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</si>
  <si>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</si>
  <si>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Dager</t>
  </si>
  <si>
    <t>C-peptid</t>
  </si>
  <si>
    <t>C-peptid avpip i kjøleskap (Cobas e601, 2022)</t>
  </si>
  <si>
    <t>Holdbart inntil 7 dager avpippetert i kjøleskap.</t>
  </si>
  <si>
    <t>05.12.2022 Finn Erik Aas</t>
  </si>
  <si>
    <t>Avpippetert serum oppbevart i kjølskap</t>
  </si>
  <si>
    <t>3 dager</t>
  </si>
  <si>
    <t>4 dager</t>
  </si>
  <si>
    <t>7 dager</t>
  </si>
  <si>
    <t>Hormonlaboratoriet, OUS</t>
  </si>
  <si>
    <t>14-21 november 2022</t>
  </si>
  <si>
    <t>Serum (avpippetert)</t>
  </si>
  <si>
    <t>Guro Clementz, Finn Erik Aas</t>
  </si>
  <si>
    <t>Kvalitetsmål (tillatt bias og totalfeil) er ønskelig mål basert på biologisk variasjon fra Westgaard.com (Desirable Biological variation Database Specifications)</t>
  </si>
  <si>
    <t>Holdbarhetsforsøk C-peptid, avpip i kjøleskap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</si>
</sst>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6" fillId="0" borderId="0" xfId="0" applyFont="1"/>
    <xf numFmtId="0" fontId="27" fillId="4" borderId="0" xfId="0" applyFont="1" applyFill="1"/>
    <xf numFmtId="0" fontId="27" fillId="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819</c:v>
                </c:pt>
                <c:pt idx="1">
                  <c:v>798</c:v>
                </c:pt>
                <c:pt idx="2">
                  <c:v>804</c:v>
                </c:pt>
                <c:pt idx="3">
                  <c:v>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458</c:v>
                </c:pt>
                <c:pt idx="1">
                  <c:v>458</c:v>
                </c:pt>
                <c:pt idx="2">
                  <c:v>446</c:v>
                </c:pt>
                <c:pt idx="3">
                  <c:v>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1074</c:v>
                </c:pt>
                <c:pt idx="1">
                  <c:v>1056</c:v>
                </c:pt>
                <c:pt idx="2">
                  <c:v>1004</c:v>
                </c:pt>
                <c:pt idx="3">
                  <c:v>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805</c:v>
                </c:pt>
                <c:pt idx="1">
                  <c:v>788</c:v>
                </c:pt>
                <c:pt idx="2">
                  <c:v>787</c:v>
                </c:pt>
                <c:pt idx="3">
                  <c:v>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765</c:v>
                </c:pt>
                <c:pt idx="1">
                  <c:v>773</c:v>
                </c:pt>
                <c:pt idx="2">
                  <c:v>835</c:v>
                </c:pt>
                <c:pt idx="3">
                  <c:v>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1004</c:v>
                </c:pt>
                <c:pt idx="1">
                  <c:v>990</c:v>
                </c:pt>
                <c:pt idx="2">
                  <c:v>963</c:v>
                </c:pt>
                <c:pt idx="3">
                  <c:v>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774</c:v>
                </c:pt>
                <c:pt idx="1">
                  <c:v>802</c:v>
                </c:pt>
                <c:pt idx="2">
                  <c:v>811</c:v>
                </c:pt>
                <c:pt idx="3">
                  <c:v>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464</c:v>
                </c:pt>
                <c:pt idx="1">
                  <c:v>455</c:v>
                </c:pt>
                <c:pt idx="2">
                  <c:v>456</c:v>
                </c:pt>
                <c:pt idx="3">
                  <c:v>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798</c:v>
                </c:pt>
                <c:pt idx="1">
                  <c:v>847</c:v>
                </c:pt>
                <c:pt idx="2">
                  <c:v>844</c:v>
                </c:pt>
                <c:pt idx="3">
                  <c:v>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995</c:v>
                </c:pt>
                <c:pt idx="1">
                  <c:v>1009</c:v>
                </c:pt>
                <c:pt idx="2">
                  <c:v>996</c:v>
                </c:pt>
                <c:pt idx="3">
                  <c:v>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903</c:v>
                </c:pt>
                <c:pt idx="1">
                  <c:v>858</c:v>
                </c:pt>
                <c:pt idx="2">
                  <c:v>869</c:v>
                </c:pt>
                <c:pt idx="3">
                  <c:v>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783</c:v>
                </c:pt>
                <c:pt idx="1">
                  <c:v>766</c:v>
                </c:pt>
                <c:pt idx="2">
                  <c:v>758</c:v>
                </c:pt>
                <c:pt idx="3">
                  <c:v>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706</c:v>
                </c:pt>
                <c:pt idx="1">
                  <c:v>715</c:v>
                </c:pt>
                <c:pt idx="2">
                  <c:v>704</c:v>
                </c:pt>
                <c:pt idx="3">
                  <c:v>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1421</c:v>
                </c:pt>
                <c:pt idx="1">
                  <c:v>1405</c:v>
                </c:pt>
                <c:pt idx="2">
                  <c:v>1361</c:v>
                </c:pt>
                <c:pt idx="3">
                  <c:v>1297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1244</c:v>
                </c:pt>
                <c:pt idx="1">
                  <c:v>1224</c:v>
                </c:pt>
                <c:pt idx="2">
                  <c:v>1246</c:v>
                </c:pt>
                <c:pt idx="3">
                  <c:v>1266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2223</c:v>
                </c:pt>
                <c:pt idx="1">
                  <c:v>2039</c:v>
                </c:pt>
                <c:pt idx="2">
                  <c:v>2035</c:v>
                </c:pt>
                <c:pt idx="3">
                  <c:v>2005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740</c:v>
                </c:pt>
                <c:pt idx="1">
                  <c:v>701</c:v>
                </c:pt>
                <c:pt idx="2">
                  <c:v>688</c:v>
                </c:pt>
                <c:pt idx="3">
                  <c:v>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1365</c:v>
                </c:pt>
                <c:pt idx="1">
                  <c:v>1333</c:v>
                </c:pt>
                <c:pt idx="2">
                  <c:v>1333</c:v>
                </c:pt>
                <c:pt idx="3">
                  <c:v>1312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250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97.435897435897431</c:v>
                </c:pt>
                <c:pt idx="2">
                  <c:v>98.168498168498161</c:v>
                </c:pt>
                <c:pt idx="3">
                  <c:v>97.069597069597066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97.379912663755462</c:v>
                </c:pt>
                <c:pt idx="3">
                  <c:v>97.816593886462883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98.324022346368707</c:v>
                </c:pt>
                <c:pt idx="2">
                  <c:v>93.482309124767227</c:v>
                </c:pt>
                <c:pt idx="3">
                  <c:v>100.93109869646182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97.888198757763973</c:v>
                </c:pt>
                <c:pt idx="2">
                  <c:v>97.763975155279496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101.04575163398692</c:v>
                </c:pt>
                <c:pt idx="2">
                  <c:v>109.15032679738562</c:v>
                </c:pt>
                <c:pt idx="3">
                  <c:v>104.05228758169936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98.605577689243034</c:v>
                </c:pt>
                <c:pt idx="2">
                  <c:v>95.916334661354583</c:v>
                </c:pt>
                <c:pt idx="3">
                  <c:v>93.725099601593627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103.61757105943153</c:v>
                </c:pt>
                <c:pt idx="2">
                  <c:v>104.78036175710595</c:v>
                </c:pt>
                <c:pt idx="3">
                  <c:v>104.26356589147288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98.060344827586206</c:v>
                </c:pt>
                <c:pt idx="2">
                  <c:v>98.275862068965509</c:v>
                </c:pt>
                <c:pt idx="3">
                  <c:v>98.491379310344826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106.14035087719299</c:v>
                </c:pt>
                <c:pt idx="2">
                  <c:v>105.76441102756893</c:v>
                </c:pt>
                <c:pt idx="3">
                  <c:v>105.76441102756893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101.40703517587939</c:v>
                </c:pt>
                <c:pt idx="2">
                  <c:v>100.10050251256281</c:v>
                </c:pt>
                <c:pt idx="3">
                  <c:v>100.60301507537687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95.016611295681059</c:v>
                </c:pt>
                <c:pt idx="2">
                  <c:v>96.234772978959029</c:v>
                </c:pt>
                <c:pt idx="3">
                  <c:v>92.469545957918058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97.828863346104725</c:v>
                </c:pt>
                <c:pt idx="2">
                  <c:v>96.807151979565774</c:v>
                </c:pt>
                <c:pt idx="3">
                  <c:v>97.318007662835242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101.27478753541077</c:v>
                </c:pt>
                <c:pt idx="2">
                  <c:v>99.716713881019828</c:v>
                </c:pt>
                <c:pt idx="3">
                  <c:v>89.518413597733712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98.874032371569314</c:v>
                </c:pt>
                <c:pt idx="2">
                  <c:v>95.777621393384933</c:v>
                </c:pt>
                <c:pt idx="3">
                  <c:v>91.273750879662202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98.39228295819936</c:v>
                </c:pt>
                <c:pt idx="2">
                  <c:v>100.16077170418008</c:v>
                </c:pt>
                <c:pt idx="3">
                  <c:v>101.7684887459807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91.722896986054877</c:v>
                </c:pt>
                <c:pt idx="2">
                  <c:v>91.542959964012596</c:v>
                </c:pt>
                <c:pt idx="3">
                  <c:v>90.193432298695456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94.729729729729726</c:v>
                </c:pt>
                <c:pt idx="2">
                  <c:v>92.972972972972983</c:v>
                </c:pt>
                <c:pt idx="3">
                  <c:v>97.837837837837839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97.65567765567765</c:v>
                </c:pt>
                <c:pt idx="2">
                  <c:v>97.65567765567765</c:v>
                </c:pt>
                <c:pt idx="3">
                  <c:v>96.117216117216117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1.3466886680635659</c:v>
                  </c:pt>
                  <c:pt idx="2">
                    <c:v>1.8369983105966208</c:v>
                  </c:pt>
                  <c:pt idx="3">
                    <c:v>1.990435846530952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1.3466886680635659</c:v>
                  </c:pt>
                  <c:pt idx="2">
                    <c:v>1.8369983105966208</c:v>
                  </c:pt>
                  <c:pt idx="3">
                    <c:v>1.990435846530952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98.778868426765428</c:v>
                </c:pt>
                <c:pt idx="2">
                  <c:v>98.425063137056469</c:v>
                </c:pt>
                <c:pt idx="3">
                  <c:v>97.734096735469876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92.9</c:v>
                </c:pt>
                <c:pt idx="4">
                  <c:v>92.9</c:v>
                </c:pt>
                <c:pt idx="5">
                  <c:v>92.9</c:v>
                </c:pt>
                <c:pt idx="6">
                  <c:v>92.9</c:v>
                </c:pt>
                <c:pt idx="7">
                  <c:v>92.9</c:v>
                </c:pt>
                <c:pt idx="8">
                  <c:v>92.9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107.1</c:v>
                </c:pt>
                <c:pt idx="1">
                  <c:v>107.1</c:v>
                </c:pt>
                <c:pt idx="2">
                  <c:v>107.1</c:v>
                </c:pt>
                <c:pt idx="3">
                  <c:v>107.1</c:v>
                </c:pt>
                <c:pt idx="4">
                  <c:v>107.1</c:v>
                </c:pt>
                <c:pt idx="5">
                  <c:v>107.1</c:v>
                </c:pt>
                <c:pt idx="6">
                  <c:v>107.1</c:v>
                </c:pt>
                <c:pt idx="7">
                  <c:v>107.1</c:v>
                </c:pt>
                <c:pt idx="8">
                  <c:v>107.1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83.4</c:v>
                </c:pt>
                <c:pt idx="1">
                  <c:v>83.4</c:v>
                </c:pt>
                <c:pt idx="2">
                  <c:v>83.4</c:v>
                </c:pt>
                <c:pt idx="3">
                  <c:v>83.4</c:v>
                </c:pt>
                <c:pt idx="4">
                  <c:v>83.4</c:v>
                </c:pt>
                <c:pt idx="5">
                  <c:v>83.4</c:v>
                </c:pt>
                <c:pt idx="6">
                  <c:v>83.4</c:v>
                </c:pt>
                <c:pt idx="7">
                  <c:v>83.4</c:v>
                </c:pt>
                <c:pt idx="8">
                  <c:v>83.4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116.6</c:v>
                </c:pt>
                <c:pt idx="1">
                  <c:v>116.6</c:v>
                </c:pt>
                <c:pt idx="2">
                  <c:v>116.6</c:v>
                </c:pt>
                <c:pt idx="3">
                  <c:v>116.6</c:v>
                </c:pt>
                <c:pt idx="4">
                  <c:v>116.6</c:v>
                </c:pt>
                <c:pt idx="5">
                  <c:v>116.6</c:v>
                </c:pt>
                <c:pt idx="6">
                  <c:v>116.6</c:v>
                </c:pt>
                <c:pt idx="7">
                  <c:v>116.6</c:v>
                </c:pt>
                <c:pt idx="8">
                  <c:v>116.6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/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17.399999999999999" x14ac:dyDescent="0.3">
      <c r="A1" s="98" t="s">
        <v>97</v>
      </c>
    </row>
    <row r="4" spans="1:9" ht="57" customHeight="1" x14ac:dyDescent="0.75">
      <c r="C4" s="101" t="s">
        <v>44</v>
      </c>
      <c r="D4" s="101"/>
      <c r="E4" s="101"/>
      <c r="F4" s="101"/>
      <c r="G4" s="101"/>
      <c r="H4" s="101"/>
      <c r="I4" s="101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92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2" t="s">
        <v>93</v>
      </c>
      <c r="E10" s="103"/>
      <c r="F10" s="103"/>
      <c r="G10" s="103"/>
      <c r="H10" s="103"/>
      <c r="I10" s="104"/>
    </row>
    <row r="11" spans="1:9" ht="20.399999999999999" x14ac:dyDescent="0.35">
      <c r="C11" s="57" t="s">
        <v>48</v>
      </c>
      <c r="D11" s="105" t="s">
        <v>95</v>
      </c>
      <c r="E11" s="106"/>
      <c r="F11" s="106"/>
      <c r="G11" s="106"/>
      <c r="H11" s="106"/>
      <c r="I11" s="107"/>
    </row>
    <row r="12" spans="1:9" x14ac:dyDescent="0.25">
      <c r="C12" s="61" t="s">
        <v>49</v>
      </c>
      <c r="D12" s="108"/>
      <c r="E12" s="109"/>
      <c r="F12" s="109"/>
      <c r="G12" s="109"/>
      <c r="H12" s="109"/>
      <c r="I12" s="110"/>
    </row>
    <row r="13" spans="1:9" ht="25.5" customHeight="1" x14ac:dyDescent="0.35">
      <c r="C13" s="57" t="s">
        <v>50</v>
      </c>
      <c r="D13" s="111" t="s">
        <v>84</v>
      </c>
      <c r="E13" s="103"/>
      <c r="F13" s="103"/>
      <c r="G13" s="103"/>
      <c r="H13" s="103"/>
      <c r="I13" s="104"/>
    </row>
    <row r="14" spans="1:9" ht="24.75" customHeight="1" x14ac:dyDescent="0.35">
      <c r="C14" s="57" t="s">
        <v>51</v>
      </c>
      <c r="D14" s="111" t="s">
        <v>94</v>
      </c>
      <c r="E14" s="103"/>
      <c r="F14" s="103"/>
      <c r="G14" s="103"/>
      <c r="H14" s="103"/>
      <c r="I14" s="104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7" width="13.6640625" style="63" bestFit="1" customWidth="1"/>
    <col min="8" max="16384" width="11.44140625" style="63"/>
  </cols>
  <sheetData>
    <row r="1" spans="1:7" ht="27" customHeight="1" x14ac:dyDescent="0.25">
      <c r="A1" s="99" t="s">
        <v>97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6.25" customHeight="1" x14ac:dyDescent="0.4">
      <c r="A3" s="96" t="s">
        <v>88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84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7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7" ht="15" x14ac:dyDescent="0.25">
      <c r="A18" s="65"/>
      <c r="B18" s="65"/>
      <c r="C18" s="65"/>
      <c r="D18" s="65"/>
      <c r="E18" s="65"/>
      <c r="F18" s="65"/>
      <c r="G18" s="65"/>
    </row>
    <row r="19" spans="1:7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7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7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7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7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7" ht="15" x14ac:dyDescent="0.25">
      <c r="A24" s="65"/>
      <c r="B24" s="65"/>
      <c r="C24" s="65"/>
      <c r="D24" s="65"/>
      <c r="E24" s="65"/>
      <c r="F24" s="65"/>
      <c r="G24" s="65"/>
    </row>
    <row r="25" spans="1:7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7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</row>
    <row r="27" spans="1:7" ht="15" x14ac:dyDescent="0.25">
      <c r="A27" s="68" t="s">
        <v>62</v>
      </c>
      <c r="B27" s="66"/>
      <c r="C27" s="66"/>
      <c r="D27" s="66"/>
      <c r="E27" s="66"/>
      <c r="F27" s="66"/>
      <c r="G27" s="66"/>
    </row>
    <row r="28" spans="1:7" ht="15" x14ac:dyDescent="0.25">
      <c r="A28" s="68" t="s">
        <v>63</v>
      </c>
      <c r="B28" s="66"/>
      <c r="C28" s="66"/>
      <c r="D28" s="66"/>
      <c r="E28" s="66"/>
      <c r="F28" s="66"/>
      <c r="G28" s="66"/>
    </row>
    <row r="29" spans="1:7" ht="15" x14ac:dyDescent="0.25">
      <c r="A29" s="68" t="s">
        <v>64</v>
      </c>
      <c r="B29" s="66"/>
      <c r="C29" s="66" t="s">
        <v>89</v>
      </c>
      <c r="D29" s="66" t="s">
        <v>90</v>
      </c>
      <c r="E29" s="66" t="s">
        <v>91</v>
      </c>
      <c r="F29" s="66"/>
      <c r="G29" s="66"/>
    </row>
    <row r="30" spans="1:7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7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7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3.25" customHeight="1" x14ac:dyDescent="0.25">
      <c r="A1" s="100" t="s">
        <v>97</v>
      </c>
      <c r="K1"/>
    </row>
    <row r="2" spans="1:18" ht="22.8" x14ac:dyDescent="0.4">
      <c r="A2" s="12" t="s">
        <v>12</v>
      </c>
      <c r="B2" s="13"/>
      <c r="C2" s="118" t="s">
        <v>85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7.1</v>
      </c>
      <c r="C4" s="16" t="s">
        <v>24</v>
      </c>
      <c r="D4" s="15"/>
      <c r="E4" s="6">
        <v>16.600000000000001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83</v>
      </c>
      <c r="B7" s="4">
        <v>0</v>
      </c>
      <c r="C7" s="2">
        <v>3</v>
      </c>
      <c r="D7" s="2">
        <v>4</v>
      </c>
      <c r="E7" s="2">
        <v>7</v>
      </c>
      <c r="F7" s="2"/>
      <c r="G7" s="2"/>
      <c r="H7" s="3"/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819</v>
      </c>
      <c r="C9" s="95">
        <v>798</v>
      </c>
      <c r="D9" s="95">
        <v>804</v>
      </c>
      <c r="E9" s="95">
        <v>795</v>
      </c>
      <c r="F9" s="95"/>
      <c r="G9" s="95"/>
      <c r="H9" s="95"/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458</v>
      </c>
      <c r="C10" s="95">
        <v>458</v>
      </c>
      <c r="D10" s="95">
        <v>446</v>
      </c>
      <c r="E10" s="95">
        <v>448</v>
      </c>
      <c r="F10" s="95"/>
      <c r="G10" s="95"/>
      <c r="H10" s="95"/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1074</v>
      </c>
      <c r="C11" s="95">
        <v>1056</v>
      </c>
      <c r="D11" s="95">
        <v>1004</v>
      </c>
      <c r="E11" s="95">
        <v>1084</v>
      </c>
      <c r="F11" s="95"/>
      <c r="G11" s="95"/>
      <c r="H11" s="95"/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805</v>
      </c>
      <c r="C12" s="95">
        <v>788</v>
      </c>
      <c r="D12" s="95">
        <v>787</v>
      </c>
      <c r="E12" s="95">
        <v>805</v>
      </c>
      <c r="F12" s="95"/>
      <c r="G12" s="95"/>
      <c r="H12" s="95"/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765</v>
      </c>
      <c r="C13" s="95">
        <v>773</v>
      </c>
      <c r="D13" s="95">
        <v>835</v>
      </c>
      <c r="E13" s="95">
        <v>796</v>
      </c>
      <c r="F13" s="95"/>
      <c r="G13" s="95"/>
      <c r="H13" s="95"/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1004</v>
      </c>
      <c r="C14" s="95">
        <v>990</v>
      </c>
      <c r="D14" s="95">
        <v>963</v>
      </c>
      <c r="E14" s="95">
        <v>941</v>
      </c>
      <c r="F14" s="95"/>
      <c r="G14" s="95"/>
      <c r="H14" s="95"/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774</v>
      </c>
      <c r="C15" s="95">
        <v>802</v>
      </c>
      <c r="D15" s="95">
        <v>811</v>
      </c>
      <c r="E15" s="95">
        <v>807</v>
      </c>
      <c r="F15" s="95"/>
      <c r="G15" s="95"/>
      <c r="H15" s="95"/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464</v>
      </c>
      <c r="C16" s="95">
        <v>455</v>
      </c>
      <c r="D16" s="95">
        <v>456</v>
      </c>
      <c r="E16" s="95">
        <v>457</v>
      </c>
      <c r="F16" s="95"/>
      <c r="G16" s="95"/>
      <c r="H16" s="95"/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798</v>
      </c>
      <c r="C17" s="95">
        <v>847</v>
      </c>
      <c r="D17" s="95">
        <v>844</v>
      </c>
      <c r="E17" s="95">
        <v>844</v>
      </c>
      <c r="F17" s="95"/>
      <c r="G17" s="95"/>
      <c r="H17" s="95"/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995</v>
      </c>
      <c r="C18" s="95">
        <v>1009</v>
      </c>
      <c r="D18" s="95">
        <v>996</v>
      </c>
      <c r="E18" s="95">
        <v>1001</v>
      </c>
      <c r="F18" s="53"/>
      <c r="G18" s="53"/>
      <c r="H18" s="53"/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903</v>
      </c>
      <c r="C19" s="95">
        <v>858</v>
      </c>
      <c r="D19" s="95">
        <v>869</v>
      </c>
      <c r="E19" s="95">
        <v>835</v>
      </c>
      <c r="F19" s="53"/>
      <c r="G19" s="53"/>
      <c r="H19" s="53"/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783</v>
      </c>
      <c r="C20" s="95">
        <v>766</v>
      </c>
      <c r="D20" s="95">
        <v>758</v>
      </c>
      <c r="E20" s="95">
        <v>762</v>
      </c>
      <c r="F20" s="53"/>
      <c r="G20" s="53"/>
      <c r="H20" s="53"/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706</v>
      </c>
      <c r="C21" s="95">
        <v>715</v>
      </c>
      <c r="D21" s="95">
        <v>704</v>
      </c>
      <c r="E21" s="95">
        <v>632</v>
      </c>
      <c r="F21" s="53"/>
      <c r="G21" s="53"/>
      <c r="H21" s="53"/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1421</v>
      </c>
      <c r="C22" s="95">
        <v>1405</v>
      </c>
      <c r="D22" s="95">
        <v>1361</v>
      </c>
      <c r="E22" s="95">
        <v>1297</v>
      </c>
      <c r="F22" s="53"/>
      <c r="G22" s="53"/>
      <c r="H22" s="53"/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1244</v>
      </c>
      <c r="C23" s="95">
        <v>1224</v>
      </c>
      <c r="D23" s="95">
        <v>1246</v>
      </c>
      <c r="E23" s="95">
        <v>1266</v>
      </c>
      <c r="F23" s="53"/>
      <c r="G23" s="53"/>
      <c r="H23" s="53"/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4.4" x14ac:dyDescent="0.3">
      <c r="A24" s="25">
        <v>16</v>
      </c>
      <c r="B24" s="95">
        <v>2223</v>
      </c>
      <c r="C24" s="95">
        <v>2039</v>
      </c>
      <c r="D24" s="95">
        <v>2035</v>
      </c>
      <c r="E24" s="95">
        <v>2005</v>
      </c>
      <c r="F24" s="36"/>
      <c r="G24" s="37"/>
      <c r="H24" s="37"/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4.4" x14ac:dyDescent="0.3">
      <c r="A25" s="25">
        <v>17</v>
      </c>
      <c r="B25" s="95">
        <v>740</v>
      </c>
      <c r="C25" s="95">
        <v>701</v>
      </c>
      <c r="D25" s="95">
        <v>688</v>
      </c>
      <c r="E25" s="95">
        <v>724</v>
      </c>
      <c r="F25" s="36"/>
      <c r="G25" s="37"/>
      <c r="H25" s="37"/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4.4" x14ac:dyDescent="0.3">
      <c r="A26" s="25">
        <v>18</v>
      </c>
      <c r="B26" s="95">
        <v>1365</v>
      </c>
      <c r="C26" s="95">
        <v>1333</v>
      </c>
      <c r="D26" s="95">
        <v>1333</v>
      </c>
      <c r="E26" s="95">
        <v>1312</v>
      </c>
      <c r="F26" s="36"/>
      <c r="G26" s="37"/>
      <c r="H26" s="37"/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97.435897435897431</v>
      </c>
      <c r="D65" s="22">
        <f t="shared" ref="D65:D74" si="2">IF((B9&lt;&gt;0)*ISNUMBER(D9),100*(D9/B9),"")</f>
        <v>98.168498168498161</v>
      </c>
      <c r="E65" s="22">
        <f t="shared" ref="E65:E74" si="3">IF((B9&lt;&gt;0)*ISNUMBER(E9),100*(E9/B9),"")</f>
        <v>97.069597069597066</v>
      </c>
      <c r="F65" s="22" t="str">
        <f t="shared" ref="F65:F74" si="4">IF((B9&lt;&gt;0)*ISNUMBER(F9),100*(F9/B9),"")</f>
        <v/>
      </c>
      <c r="G65" s="22" t="str">
        <f t="shared" ref="G65:G74" si="5">IF((B9&lt;&gt;0)*ISNUMBER(G9),100*(G9/B9),"")</f>
        <v/>
      </c>
      <c r="H65" s="22" t="str">
        <f t="shared" ref="H65:H74" si="6">IF((B9&lt;&gt;0)*ISNUMBER(H9),100*(H9/B9),"")</f>
        <v/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100</v>
      </c>
      <c r="D66" s="22">
        <f t="shared" si="2"/>
        <v>97.379912663755462</v>
      </c>
      <c r="E66" s="22">
        <f t="shared" si="3"/>
        <v>97.816593886462883</v>
      </c>
      <c r="F66" s="22" t="str">
        <f t="shared" si="4"/>
        <v/>
      </c>
      <c r="G66" s="22" t="str">
        <f t="shared" si="5"/>
        <v/>
      </c>
      <c r="H66" s="22" t="str">
        <f t="shared" si="6"/>
        <v/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98.324022346368707</v>
      </c>
      <c r="D67" s="22">
        <f t="shared" si="2"/>
        <v>93.482309124767227</v>
      </c>
      <c r="E67" s="22">
        <f t="shared" si="3"/>
        <v>100.93109869646182</v>
      </c>
      <c r="F67" s="22" t="str">
        <f t="shared" si="4"/>
        <v/>
      </c>
      <c r="G67" s="22" t="str">
        <f t="shared" si="5"/>
        <v/>
      </c>
      <c r="H67" s="22" t="str">
        <f t="shared" si="6"/>
        <v/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97.888198757763973</v>
      </c>
      <c r="D68" s="22">
        <f t="shared" si="2"/>
        <v>97.763975155279496</v>
      </c>
      <c r="E68" s="22">
        <f t="shared" si="3"/>
        <v>100</v>
      </c>
      <c r="F68" s="22" t="str">
        <f t="shared" si="4"/>
        <v/>
      </c>
      <c r="G68" s="22" t="str">
        <f t="shared" si="5"/>
        <v/>
      </c>
      <c r="H68" s="22" t="str">
        <f t="shared" si="6"/>
        <v/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101.04575163398692</v>
      </c>
      <c r="D69" s="22">
        <f t="shared" si="2"/>
        <v>109.15032679738562</v>
      </c>
      <c r="E69" s="22">
        <f t="shared" si="3"/>
        <v>104.05228758169936</v>
      </c>
      <c r="F69" s="22" t="str">
        <f t="shared" si="4"/>
        <v/>
      </c>
      <c r="G69" s="22" t="str">
        <f t="shared" si="5"/>
        <v/>
      </c>
      <c r="H69" s="22" t="str">
        <f t="shared" si="6"/>
        <v/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98.605577689243034</v>
      </c>
      <c r="D70" s="22">
        <f t="shared" si="2"/>
        <v>95.916334661354583</v>
      </c>
      <c r="E70" s="22">
        <f t="shared" si="3"/>
        <v>93.725099601593627</v>
      </c>
      <c r="F70" s="22" t="str">
        <f t="shared" si="4"/>
        <v/>
      </c>
      <c r="G70" s="22" t="str">
        <f t="shared" si="5"/>
        <v/>
      </c>
      <c r="H70" s="22" t="str">
        <f t="shared" si="6"/>
        <v/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103.61757105943153</v>
      </c>
      <c r="D71" s="22">
        <f t="shared" si="2"/>
        <v>104.78036175710595</v>
      </c>
      <c r="E71" s="22">
        <f t="shared" si="3"/>
        <v>104.26356589147288</v>
      </c>
      <c r="F71" s="22" t="str">
        <f t="shared" si="4"/>
        <v/>
      </c>
      <c r="G71" s="22" t="str">
        <f t="shared" si="5"/>
        <v/>
      </c>
      <c r="H71" s="22" t="str">
        <f t="shared" si="6"/>
        <v/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98.060344827586206</v>
      </c>
      <c r="D72" s="22">
        <f t="shared" si="2"/>
        <v>98.275862068965509</v>
      </c>
      <c r="E72" s="22">
        <f t="shared" si="3"/>
        <v>98.491379310344826</v>
      </c>
      <c r="F72" s="22" t="str">
        <f t="shared" si="4"/>
        <v/>
      </c>
      <c r="G72" s="22" t="str">
        <f t="shared" si="5"/>
        <v/>
      </c>
      <c r="H72" s="22" t="str">
        <f t="shared" si="6"/>
        <v/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106.14035087719299</v>
      </c>
      <c r="D73" s="22">
        <f t="shared" si="2"/>
        <v>105.76441102756893</v>
      </c>
      <c r="E73" s="22">
        <f t="shared" si="3"/>
        <v>105.76441102756893</v>
      </c>
      <c r="F73" s="22" t="str">
        <f t="shared" si="4"/>
        <v/>
      </c>
      <c r="G73" s="22" t="str">
        <f t="shared" si="5"/>
        <v/>
      </c>
      <c r="H73" s="22" t="str">
        <f t="shared" si="6"/>
        <v/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101.40703517587939</v>
      </c>
      <c r="D74" s="22">
        <f t="shared" si="2"/>
        <v>100.10050251256281</v>
      </c>
      <c r="E74" s="22">
        <f t="shared" si="3"/>
        <v>100.60301507537687</v>
      </c>
      <c r="F74" s="22" t="str">
        <f t="shared" si="4"/>
        <v/>
      </c>
      <c r="G74" s="22" t="str">
        <f t="shared" si="5"/>
        <v/>
      </c>
      <c r="H74" s="22" t="str">
        <f t="shared" si="6"/>
        <v/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95.016611295681059</v>
      </c>
      <c r="D75" s="22">
        <f t="shared" ref="D75:D104" si="11">IF((B19&lt;&gt;0)*ISNUMBER(D19),100*(D19/B19),"")</f>
        <v>96.234772978959029</v>
      </c>
      <c r="E75" s="22">
        <f t="shared" ref="E75:E104" si="12">IF((B19&lt;&gt;0)*ISNUMBER(E19),100*(E19/B19),"")</f>
        <v>92.469545957918058</v>
      </c>
      <c r="F75" s="22" t="str">
        <f t="shared" ref="F75:F104" si="13">IF((B19&lt;&gt;0)*ISNUMBER(F19),100*(F19/B19),"")</f>
        <v/>
      </c>
      <c r="G75" s="22" t="str">
        <f t="shared" ref="G75:G104" si="14">IF((B19&lt;&gt;0)*ISNUMBER(G19),100*(G19/B19),"")</f>
        <v/>
      </c>
      <c r="H75" s="22" t="str">
        <f t="shared" ref="H75:H104" si="15">IF((B19&lt;&gt;0)*ISNUMBER(H19),100*(H19/B19),"")</f>
        <v/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97.828863346104725</v>
      </c>
      <c r="D76" s="22">
        <f t="shared" si="11"/>
        <v>96.807151979565774</v>
      </c>
      <c r="E76" s="22">
        <f t="shared" si="12"/>
        <v>97.318007662835242</v>
      </c>
      <c r="F76" s="22" t="str">
        <f t="shared" si="13"/>
        <v/>
      </c>
      <c r="G76" s="22" t="str">
        <f t="shared" si="14"/>
        <v/>
      </c>
      <c r="H76" s="22" t="str">
        <f t="shared" si="15"/>
        <v/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101.27478753541077</v>
      </c>
      <c r="D77" s="22">
        <f t="shared" si="11"/>
        <v>99.716713881019828</v>
      </c>
      <c r="E77" s="22">
        <f t="shared" si="12"/>
        <v>89.518413597733712</v>
      </c>
      <c r="F77" s="22" t="str">
        <f t="shared" si="13"/>
        <v/>
      </c>
      <c r="G77" s="22" t="str">
        <f t="shared" si="14"/>
        <v/>
      </c>
      <c r="H77" s="22" t="str">
        <f t="shared" si="15"/>
        <v/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98.874032371569314</v>
      </c>
      <c r="D78" s="22">
        <f t="shared" si="11"/>
        <v>95.777621393384933</v>
      </c>
      <c r="E78" s="22">
        <f t="shared" si="12"/>
        <v>91.273750879662202</v>
      </c>
      <c r="F78" s="22" t="str">
        <f t="shared" si="13"/>
        <v/>
      </c>
      <c r="G78" s="22" t="str">
        <f t="shared" si="14"/>
        <v/>
      </c>
      <c r="H78" s="22" t="str">
        <f t="shared" si="15"/>
        <v/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98.39228295819936</v>
      </c>
      <c r="D79" s="22">
        <f t="shared" si="11"/>
        <v>100.16077170418008</v>
      </c>
      <c r="E79" s="22">
        <f t="shared" si="12"/>
        <v>101.7684887459807</v>
      </c>
      <c r="F79" s="22" t="str">
        <f t="shared" si="13"/>
        <v/>
      </c>
      <c r="G79" s="22" t="str">
        <f t="shared" si="14"/>
        <v/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91.722896986054877</v>
      </c>
      <c r="D80" s="22">
        <f t="shared" si="11"/>
        <v>91.542959964012596</v>
      </c>
      <c r="E80" s="22">
        <f t="shared" si="12"/>
        <v>90.193432298695456</v>
      </c>
      <c r="F80" s="22" t="str">
        <f t="shared" si="13"/>
        <v/>
      </c>
      <c r="G80" s="22" t="str">
        <f t="shared" si="14"/>
        <v/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94.729729729729726</v>
      </c>
      <c r="D81" s="22">
        <f t="shared" si="11"/>
        <v>92.972972972972983</v>
      </c>
      <c r="E81" s="22">
        <f t="shared" si="12"/>
        <v>97.837837837837839</v>
      </c>
      <c r="F81" s="22" t="str">
        <f t="shared" si="13"/>
        <v/>
      </c>
      <c r="G81" s="22" t="str">
        <f t="shared" si="14"/>
        <v/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97.65567765567765</v>
      </c>
      <c r="D82" s="22">
        <f t="shared" si="11"/>
        <v>97.65567765567765</v>
      </c>
      <c r="E82" s="22">
        <f t="shared" si="12"/>
        <v>96.117216117216117</v>
      </c>
      <c r="F82" s="22" t="str">
        <f t="shared" si="13"/>
        <v/>
      </c>
      <c r="G82" s="22" t="str">
        <f t="shared" si="14"/>
        <v/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98.778868426765428</v>
      </c>
      <c r="D115" s="22">
        <f t="shared" si="27"/>
        <v>98.425063137056469</v>
      </c>
      <c r="E115" s="22">
        <f t="shared" si="27"/>
        <v>97.734096735469876</v>
      </c>
      <c r="F115" s="22" t="str">
        <f t="shared" si="27"/>
        <v/>
      </c>
      <c r="G115" s="22" t="str">
        <f t="shared" si="27"/>
        <v/>
      </c>
      <c r="H115" s="22" t="str">
        <f t="shared" si="27"/>
        <v/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0</v>
      </c>
      <c r="G116" s="22">
        <f t="shared" si="28"/>
        <v>0</v>
      </c>
      <c r="H116" s="22">
        <f t="shared" si="28"/>
        <v>0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3.2843722953979846</v>
      </c>
      <c r="D117" s="22">
        <f t="shared" si="29"/>
        <v>4.4801641991181125</v>
      </c>
      <c r="E117" s="22">
        <f t="shared" si="29"/>
        <v>4.8543754062425375</v>
      </c>
      <c r="F117" s="22" t="str">
        <f t="shared" si="29"/>
        <v/>
      </c>
      <c r="G117" s="22" t="str">
        <f t="shared" si="29"/>
        <v/>
      </c>
      <c r="H117" s="22" t="str">
        <f t="shared" si="29"/>
        <v/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0.77413397400571393</v>
      </c>
      <c r="D118" s="22">
        <f t="shared" si="30"/>
        <v>1.0559848286752052</v>
      </c>
      <c r="E118" s="22">
        <f t="shared" si="30"/>
        <v>1.1441872560597666</v>
      </c>
      <c r="F118" s="22" t="str">
        <f t="shared" si="30"/>
        <v/>
      </c>
      <c r="G118" s="22" t="str">
        <f t="shared" si="30"/>
        <v/>
      </c>
      <c r="H118" s="22" t="str">
        <f t="shared" si="30"/>
        <v/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 t="str">
        <f t="shared" si="31"/>
        <v/>
      </c>
      <c r="G119" s="22" t="str">
        <f t="shared" si="31"/>
        <v/>
      </c>
      <c r="H119" s="22" t="str">
        <f t="shared" si="31"/>
        <v/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1.3466886680635659</v>
      </c>
      <c r="D120" s="22">
        <f t="shared" si="32"/>
        <v>1.8369983105966208</v>
      </c>
      <c r="E120" s="22">
        <f t="shared" si="32"/>
        <v>1.990435846530952</v>
      </c>
      <c r="F120" s="22" t="str">
        <f t="shared" si="32"/>
        <v/>
      </c>
      <c r="G120" s="22" t="str">
        <f t="shared" si="32"/>
        <v/>
      </c>
      <c r="H120" s="22" t="str">
        <f t="shared" si="32"/>
        <v/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91.722896986054877</v>
      </c>
      <c r="D121" s="22">
        <f t="shared" si="33"/>
        <v>91.542959964012596</v>
      </c>
      <c r="E121" s="22">
        <f t="shared" si="33"/>
        <v>89.518413597733712</v>
      </c>
      <c r="F121" s="22" t="str">
        <f t="shared" si="33"/>
        <v/>
      </c>
      <c r="G121" s="22" t="str">
        <f t="shared" si="33"/>
        <v/>
      </c>
      <c r="H121" s="22" t="str">
        <f t="shared" si="33"/>
        <v/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106.14035087719299</v>
      </c>
      <c r="D122" s="22">
        <f t="shared" si="34"/>
        <v>109.15032679738562</v>
      </c>
      <c r="E122" s="22">
        <f t="shared" si="34"/>
        <v>105.76441102756893</v>
      </c>
      <c r="F122" s="22" t="str">
        <f t="shared" si="34"/>
        <v/>
      </c>
      <c r="G122" s="22" t="str">
        <f t="shared" si="34"/>
        <v/>
      </c>
      <c r="H122" s="22" t="str">
        <f t="shared" si="34"/>
        <v/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92.9</v>
      </c>
      <c r="C123" s="32">
        <f>100-B4</f>
        <v>92.9</v>
      </c>
      <c r="D123" s="32">
        <f>100-B4</f>
        <v>92.9</v>
      </c>
      <c r="E123" s="32">
        <f>100-B4</f>
        <v>92.9</v>
      </c>
      <c r="F123" s="32">
        <f>100-B4</f>
        <v>92.9</v>
      </c>
      <c r="G123" s="32">
        <f>100-B4</f>
        <v>92.9</v>
      </c>
      <c r="H123" s="32">
        <f>100-B4</f>
        <v>92.9</v>
      </c>
      <c r="I123" s="32">
        <f>100-B4</f>
        <v>92.9</v>
      </c>
      <c r="J123" s="32">
        <f>100-B4</f>
        <v>92.9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107.1</v>
      </c>
      <c r="C124" s="22">
        <f>100+B4</f>
        <v>107.1</v>
      </c>
      <c r="D124" s="22">
        <f>100+B4</f>
        <v>107.1</v>
      </c>
      <c r="E124" s="22">
        <f>100+B4</f>
        <v>107.1</v>
      </c>
      <c r="F124" s="22">
        <f>100+B4</f>
        <v>107.1</v>
      </c>
      <c r="G124" s="22">
        <f>100+B4</f>
        <v>107.1</v>
      </c>
      <c r="H124" s="22">
        <f>100+B4</f>
        <v>107.1</v>
      </c>
      <c r="I124" s="22">
        <f>100+B4</f>
        <v>107.1</v>
      </c>
      <c r="J124" s="22">
        <f>100+B4</f>
        <v>107.1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83.4</v>
      </c>
      <c r="C125" s="22">
        <f>100-E4</f>
        <v>83.4</v>
      </c>
      <c r="D125" s="22">
        <f>100-E4</f>
        <v>83.4</v>
      </c>
      <c r="E125" s="22">
        <f>100-E4</f>
        <v>83.4</v>
      </c>
      <c r="F125" s="22">
        <f>100-E4</f>
        <v>83.4</v>
      </c>
      <c r="G125" s="22">
        <f>100-E4</f>
        <v>83.4</v>
      </c>
      <c r="H125" s="22">
        <f>100-E4</f>
        <v>83.4</v>
      </c>
      <c r="I125" s="22">
        <f>100-E4</f>
        <v>83.4</v>
      </c>
      <c r="J125" s="33">
        <f>100-E4</f>
        <v>83.4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116.6</v>
      </c>
      <c r="C126" s="28">
        <f>100+E4</f>
        <v>116.6</v>
      </c>
      <c r="D126" s="28">
        <f>100+E4</f>
        <v>116.6</v>
      </c>
      <c r="E126" s="28">
        <f>100+E4</f>
        <v>116.6</v>
      </c>
      <c r="F126" s="28">
        <f>100+E4</f>
        <v>116.6</v>
      </c>
      <c r="G126" s="28">
        <f>100+E4</f>
        <v>116.6</v>
      </c>
      <c r="H126" s="28">
        <f>100+E4</f>
        <v>116.6</v>
      </c>
      <c r="I126" s="28">
        <f>100+E4</f>
        <v>116.6</v>
      </c>
      <c r="J126" s="29">
        <f>100+E4</f>
        <v>116.6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17.399999999999999" x14ac:dyDescent="0.3">
      <c r="A1" s="98" t="s">
        <v>97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ht="14.4" x14ac:dyDescent="0.3">
      <c r="B10" s="97" t="s">
        <v>96</v>
      </c>
      <c r="C10" s="88"/>
      <c r="D10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86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 t="s">
        <v>87</v>
      </c>
      <c r="C23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2025-02-13T13:49:46Z</dcterms:modified>
</cp:coreProperties>
</file>