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K75" i="1" l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C115" i="1" l="1"/>
  <c r="K115" i="1"/>
  <c r="G115" i="1"/>
  <c r="I115" i="1"/>
  <c r="I120" i="1" s="1"/>
  <c r="E115" i="1"/>
  <c r="E120" i="1" s="1"/>
  <c r="D115" i="1"/>
  <c r="D114" i="1" s="1"/>
  <c r="H115" i="1"/>
  <c r="H114" i="1" s="1"/>
  <c r="B115" i="1"/>
  <c r="B121" i="1" s="1"/>
  <c r="F115" i="1"/>
  <c r="F121" i="1" s="1"/>
  <c r="J115" i="1"/>
  <c r="J114" i="1" s="1"/>
  <c r="C121" i="1"/>
  <c r="C116" i="1"/>
  <c r="C117" i="1" s="1"/>
  <c r="C114" i="1"/>
  <c r="G121" i="1"/>
  <c r="G116" i="1"/>
  <c r="G117" i="1" s="1"/>
  <c r="G114" i="1"/>
  <c r="K121" i="1"/>
  <c r="K116" i="1"/>
  <c r="K117" i="1" s="1"/>
  <c r="K114" i="1"/>
  <c r="C118" i="1"/>
  <c r="G118" i="1"/>
  <c r="K118" i="1"/>
  <c r="K119" i="1" s="1"/>
  <c r="C120" i="1"/>
  <c r="G120" i="1"/>
  <c r="K120" i="1"/>
  <c r="E121" i="1"/>
  <c r="H121" i="1"/>
  <c r="E114" i="1"/>
  <c r="I114" i="1"/>
  <c r="E118" i="1"/>
  <c r="I118" i="1"/>
  <c r="I116" i="1" l="1"/>
  <c r="I117" i="1" s="1"/>
  <c r="H118" i="1"/>
  <c r="D121" i="1"/>
  <c r="D116" i="1"/>
  <c r="D117" i="1" s="1"/>
  <c r="E116" i="1"/>
  <c r="E117" i="1" s="1"/>
  <c r="E119" i="1" s="1"/>
  <c r="D120" i="1"/>
  <c r="D118" i="1"/>
  <c r="I121" i="1"/>
  <c r="F118" i="1"/>
  <c r="B120" i="1"/>
  <c r="H120" i="1"/>
  <c r="H116" i="1"/>
  <c r="H117" i="1" s="1"/>
  <c r="J121" i="1"/>
  <c r="J120" i="1"/>
  <c r="B118" i="1"/>
  <c r="J118" i="1"/>
  <c r="J116" i="1"/>
  <c r="J117" i="1" s="1"/>
  <c r="F120" i="1"/>
  <c r="B114" i="1"/>
  <c r="F116" i="1"/>
  <c r="F117" i="1" s="1"/>
  <c r="B116" i="1"/>
  <c r="B117" i="1" s="1"/>
  <c r="G119" i="1"/>
  <c r="F114" i="1"/>
  <c r="C119" i="1"/>
  <c r="I119" i="1"/>
  <c r="V2" i="1"/>
  <c r="X2" i="1" l="1"/>
  <c r="E3" i="1" s="1"/>
  <c r="H119" i="1"/>
  <c r="D119" i="1"/>
  <c r="F119" i="1"/>
  <c r="B119" i="1"/>
  <c r="J119" i="1"/>
  <c r="B3" i="1"/>
  <c r="K125" i="1" l="1"/>
  <c r="G125" i="1"/>
  <c r="C125" i="1"/>
  <c r="I124" i="1"/>
  <c r="E124" i="1"/>
  <c r="J125" i="1"/>
  <c r="F125" i="1"/>
  <c r="B125" i="1"/>
  <c r="H124" i="1"/>
  <c r="D124" i="1"/>
  <c r="H125" i="1"/>
  <c r="D125" i="1"/>
  <c r="J124" i="1"/>
  <c r="F124" i="1"/>
  <c r="B124" i="1"/>
  <c r="I125" i="1"/>
  <c r="E125" i="1"/>
  <c r="K124" i="1"/>
  <c r="G124" i="1"/>
  <c r="C124" i="1"/>
  <c r="K123" i="1"/>
  <c r="G123" i="1"/>
  <c r="C123" i="1"/>
  <c r="I122" i="1"/>
  <c r="E122" i="1"/>
  <c r="J123" i="1"/>
  <c r="F123" i="1"/>
  <c r="B123" i="1"/>
  <c r="H122" i="1"/>
  <c r="D122" i="1"/>
  <c r="H123" i="1"/>
  <c r="J122" i="1"/>
  <c r="F122" i="1"/>
  <c r="I123" i="1"/>
  <c r="E123" i="1"/>
  <c r="K122" i="1"/>
  <c r="G122" i="1"/>
  <c r="C122" i="1"/>
  <c r="D123" i="1"/>
  <c r="B122" i="1"/>
</calcChain>
</file>

<file path=xl/sharedStrings.xml><?xml version="1.0" encoding="utf-8"?>
<sst xmlns="http://schemas.openxmlformats.org/spreadsheetml/2006/main" count="132" uniqueCount="118">
  <si>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</si>
  <si>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</si>
  <si>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</si>
  <si>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</si>
  <si>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</si>
  <si>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</si>
  <si>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</si>
  <si>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</si>
  <si>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</si>
  <si>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</si>
  <si>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</si>
  <si>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</si>
  <si>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</si>
  <si>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</si>
  <si>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</si>
  <si>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</si>
  <si>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</si>
  <si>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</si>
  <si>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</si>
  <si>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</si>
  <si>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</si>
  <si>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</si>
  <si>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</si>
  <si>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</si>
  <si>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</si>
  <si>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</si>
  <si>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</si>
  <si>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</si>
  <si>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</si>
  <si>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</si>
  <si>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</si>
  <si>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</si>
  <si>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</si>
  <si>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</si>
  <si>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</si>
  <si>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</si>
  <si>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</si>
  <si>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</si>
  <si>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</si>
  <si>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</si>
  <si>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</si>
  <si>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</si>
  <si>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</si>
  <si>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</si>
  <si>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</si>
  <si>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</si>
  <si>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</si>
  <si>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</si>
  <si>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</si>
  <si>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</si>
  <si>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</si>
  <si>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</si>
  <si>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</si>
  <si>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</si>
  <si>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</si>
  <si>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</si>
  <si>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</si>
  <si>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</si>
  <si>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</si>
  <si>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</si>
  <si>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</si>
  <si>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</si>
  <si>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</si>
  <si>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</si>
  <si>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</si>
  <si>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</si>
  <si>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</si>
  <si>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</si>
  <si>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</si>
  <si>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</si>
  <si>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</si>
  <si>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</si>
  <si>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</si>
  <si>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</si>
  <si>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</si>
  <si>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</si>
  <si>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</si>
  <si>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</si>
  <si>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</si>
  <si>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</si>
  <si>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</si>
  <si>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x</t>
  </si>
  <si>
    <t xml:space="preserve"> Ingen, kun oppbevaring</t>
  </si>
  <si>
    <t>Vacuette (serum)</t>
  </si>
  <si>
    <t>24 timer</t>
  </si>
  <si>
    <t>48 timer</t>
  </si>
  <si>
    <t>72 timer</t>
  </si>
  <si>
    <t>120 timer</t>
  </si>
  <si>
    <t>Romtemperatur</t>
  </si>
  <si>
    <r>
      <t>Temperatur før sentrifugering (</t>
    </r>
    <r>
      <rPr>
        <sz val="12"/>
        <color indexed="56"/>
        <rFont val="Arial"/>
        <family val="2"/>
      </rPr>
      <t>◦C)</t>
    </r>
  </si>
  <si>
    <t>Roche, cobas 8000, e602</t>
  </si>
  <si>
    <t>Serum</t>
  </si>
  <si>
    <t>FSH</t>
  </si>
  <si>
    <t>Heterogen, ikke-konkurrerende immunologisk metode</t>
  </si>
  <si>
    <t>FSH 11775863122</t>
  </si>
  <si>
    <t>FSH i romtemperatur (Cobas 8000, 2017)</t>
  </si>
  <si>
    <t>2 timer</t>
  </si>
  <si>
    <t>Cvi</t>
  </si>
  <si>
    <t>BIAS</t>
  </si>
  <si>
    <t>Impressisjon</t>
  </si>
  <si>
    <t>TE</t>
  </si>
  <si>
    <t>Tid 9</t>
  </si>
  <si>
    <t>Betingelse 6</t>
  </si>
  <si>
    <t>Betingelse 7</t>
  </si>
  <si>
    <t>Betingelse 8</t>
  </si>
  <si>
    <t>Betingelse 9</t>
  </si>
  <si>
    <t>Betingelse 10</t>
  </si>
  <si>
    <t>0 timer</t>
  </si>
  <si>
    <t>6 timer</t>
  </si>
  <si>
    <t>12 timer</t>
  </si>
  <si>
    <t>36 timer</t>
  </si>
  <si>
    <t>96 timer</t>
  </si>
  <si>
    <t>168 timer</t>
  </si>
  <si>
    <t>21.02.17-22.03.17</t>
  </si>
  <si>
    <t>60 min</t>
  </si>
  <si>
    <r>
      <t xml:space="preserve">FSH </t>
    </r>
    <r>
      <rPr>
        <sz val="10"/>
        <rFont val="Arial"/>
        <family val="2"/>
      </rPr>
      <t xml:space="preserve">er holdbar i </t>
    </r>
    <r>
      <rPr>
        <b/>
        <sz val="10"/>
        <rFont val="Arial"/>
        <family val="2"/>
      </rPr>
      <t>syv døgn</t>
    </r>
    <r>
      <rPr>
        <sz val="10"/>
        <rFont val="Arial"/>
        <family val="2"/>
      </rPr>
      <t xml:space="preserve"> i romteperatur på gel. </t>
    </r>
  </si>
  <si>
    <t>RHS, 07.09.2017</t>
  </si>
  <si>
    <t>Ragnhild Heier Skauby: rskauby@ous-hf.no, Camilla K. Uren: camure@ous-hf.no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</si>
</sst>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Arial"/>
      <family val="2"/>
    </font>
    <font>
      <b/>
      <i/>
      <sz val="16"/>
      <name val="Arial"/>
      <family val="2"/>
    </font>
    <font>
      <sz val="12"/>
      <color rgb="FF333333"/>
      <name val="Calibri"/>
      <family val="2"/>
    </font>
    <font>
      <sz val="12"/>
      <color rgb="FF444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1" xfId="0" applyBorder="1"/>
    <xf numFmtId="0" fontId="0" fillId="0" borderId="0" xfId="0" applyBorder="1"/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Alignment="1" applyProtection="1">
      <protection locked="0" hidden="1"/>
    </xf>
    <xf numFmtId="0" fontId="2" fillId="0" borderId="4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5" xfId="0" applyFont="1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7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2" fontId="0" fillId="3" borderId="8" xfId="0" applyNumberFormat="1" applyFill="1" applyBorder="1" applyAlignment="1" applyProtection="1"/>
    <xf numFmtId="2" fontId="0" fillId="3" borderId="5" xfId="0" applyNumberFormat="1" applyFill="1" applyBorder="1" applyAlignment="1" applyProtection="1"/>
    <xf numFmtId="2" fontId="0" fillId="3" borderId="11" xfId="0" applyNumberFormat="1" applyFill="1" applyBorder="1" applyAlignment="1" applyProtection="1"/>
    <xf numFmtId="2" fontId="2" fillId="3" borderId="12" xfId="0" applyNumberFormat="1" applyFont="1" applyFill="1" applyBorder="1" applyProtection="1"/>
    <xf numFmtId="2" fontId="2" fillId="3" borderId="13" xfId="0" applyNumberFormat="1" applyFont="1" applyFill="1" applyBorder="1" applyProtection="1"/>
    <xf numFmtId="2" fontId="0" fillId="3" borderId="14" xfId="0" applyNumberFormat="1" applyFill="1" applyBorder="1" applyProtection="1"/>
    <xf numFmtId="2" fontId="2" fillId="3" borderId="15" xfId="0" applyNumberFormat="1" applyFont="1" applyFill="1" applyBorder="1" applyProtection="1"/>
    <xf numFmtId="2" fontId="0" fillId="3" borderId="5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4" fillId="4" borderId="0" xfId="0" applyFont="1" applyFill="1"/>
    <xf numFmtId="0" fontId="15" fillId="5" borderId="17" xfId="0" applyFont="1" applyFill="1" applyBorder="1"/>
    <xf numFmtId="0" fontId="16" fillId="5" borderId="17" xfId="0" applyFont="1" applyFill="1" applyBorder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4" borderId="0" xfId="0" applyFont="1" applyFill="1" applyBorder="1"/>
    <xf numFmtId="0" fontId="19" fillId="5" borderId="17" xfId="0" applyFont="1" applyFill="1" applyBorder="1" applyAlignment="1">
      <alignment horizontal="center"/>
    </xf>
    <xf numFmtId="0" fontId="19" fillId="6" borderId="17" xfId="0" applyFont="1" applyFill="1" applyBorder="1"/>
    <xf numFmtId="0" fontId="19" fillId="6" borderId="18" xfId="0" applyFont="1" applyFill="1" applyBorder="1" applyAlignment="1"/>
    <xf numFmtId="0" fontId="19" fillId="6" borderId="20" xfId="0" applyFont="1" applyFill="1" applyBorder="1" applyAlignment="1"/>
    <xf numFmtId="0" fontId="19" fillId="6" borderId="18" xfId="0" applyFont="1" applyFill="1" applyBorder="1"/>
    <xf numFmtId="0" fontId="19" fillId="6" borderId="19" xfId="0" applyFont="1" applyFill="1" applyBorder="1"/>
    <xf numFmtId="0" fontId="19" fillId="6" borderId="20" xfId="0" applyFont="1" applyFill="1" applyBorder="1"/>
    <xf numFmtId="0" fontId="20" fillId="6" borderId="17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16" xfId="0" applyFont="1" applyFill="1" applyBorder="1"/>
    <xf numFmtId="0" fontId="19" fillId="6" borderId="27" xfId="0" applyFont="1" applyFill="1" applyBorder="1"/>
    <xf numFmtId="0" fontId="19" fillId="6" borderId="30" xfId="0" applyFont="1" applyFill="1" applyBorder="1"/>
    <xf numFmtId="0" fontId="14" fillId="5" borderId="36" xfId="0" applyFont="1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0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5" borderId="43" xfId="0" applyFill="1" applyBorder="1"/>
    <xf numFmtId="0" fontId="21" fillId="4" borderId="0" xfId="0" applyFont="1" applyFill="1"/>
    <xf numFmtId="0" fontId="21" fillId="5" borderId="36" xfId="0" applyFont="1" applyFill="1" applyBorder="1"/>
    <xf numFmtId="0" fontId="8" fillId="5" borderId="18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12" fillId="2" borderId="17" xfId="0" applyFont="1" applyFill="1" applyBorder="1"/>
    <xf numFmtId="0" fontId="12" fillId="2" borderId="22" xfId="0" applyFont="1" applyFill="1" applyBorder="1"/>
    <xf numFmtId="0" fontId="12" fillId="7" borderId="24" xfId="0" applyFont="1" applyFill="1" applyBorder="1"/>
    <xf numFmtId="0" fontId="12" fillId="7" borderId="25" xfId="0" applyFont="1" applyFill="1" applyBorder="1"/>
    <xf numFmtId="0" fontId="12" fillId="2" borderId="26" xfId="0" applyFont="1" applyFill="1" applyBorder="1"/>
    <xf numFmtId="0" fontId="12" fillId="2" borderId="28" xfId="0" applyFont="1" applyFill="1" applyBorder="1"/>
    <xf numFmtId="0" fontId="12" fillId="2" borderId="29" xfId="0" applyFont="1" applyFill="1" applyBorder="1"/>
    <xf numFmtId="0" fontId="12" fillId="7" borderId="30" xfId="0" applyFont="1" applyFill="1" applyBorder="1"/>
    <xf numFmtId="0" fontId="23" fillId="0" borderId="0" xfId="0" applyFont="1"/>
    <xf numFmtId="0" fontId="24" fillId="4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 applyAlignment="1">
      <alignment wrapText="1"/>
    </xf>
    <xf numFmtId="0" fontId="8" fillId="0" borderId="0" xfId="0" applyFon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2" fillId="3" borderId="0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0" borderId="17" xfId="0" applyBorder="1"/>
    <xf numFmtId="164" fontId="9" fillId="0" borderId="17" xfId="0" applyNumberFormat="1" applyFont="1" applyBorder="1" applyAlignment="1" applyProtection="1">
      <alignment horizontal="right"/>
      <protection locked="0"/>
    </xf>
    <xf numFmtId="2" fontId="11" fillId="5" borderId="17" xfId="0" applyNumberFormat="1" applyFont="1" applyFill="1" applyBorder="1" applyAlignment="1" applyProtection="1">
      <alignment horizontal="center"/>
      <protection locked="0"/>
    </xf>
    <xf numFmtId="164" fontId="9" fillId="5" borderId="17" xfId="0" applyNumberFormat="1" applyFont="1" applyFill="1" applyBorder="1" applyAlignment="1" applyProtection="1">
      <alignment horizontal="right"/>
      <protection locked="0"/>
    </xf>
    <xf numFmtId="164" fontId="10" fillId="5" borderId="17" xfId="0" applyNumberFormat="1" applyFont="1" applyFill="1" applyBorder="1" applyAlignment="1" applyProtection="1">
      <alignment horizontal="right"/>
      <protection locked="0"/>
    </xf>
    <xf numFmtId="0" fontId="0" fillId="5" borderId="17" xfId="0" applyFill="1" applyBorder="1" applyProtection="1">
      <protection locked="0"/>
    </xf>
    <xf numFmtId="164" fontId="10" fillId="0" borderId="17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8" fillId="0" borderId="17" xfId="0" applyNumberFormat="1" applyFont="1" applyBorder="1" applyAlignment="1" applyProtection="1">
      <alignment horizontal="right"/>
      <protection locked="0"/>
    </xf>
    <xf numFmtId="0" fontId="0" fillId="0" borderId="17" xfId="0" applyFill="1" applyBorder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2" fillId="5" borderId="39" xfId="0" applyFont="1" applyFill="1" applyBorder="1"/>
    <xf numFmtId="0" fontId="22" fillId="4" borderId="0" xfId="0" applyFont="1" applyFill="1" applyAlignment="1">
      <alignment horizontal="center"/>
    </xf>
    <xf numFmtId="0" fontId="8" fillId="5" borderId="18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8" fillId="5" borderId="31" xfId="0" applyFont="1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0" fillId="5" borderId="34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19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4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3" borderId="34" xfId="0" applyFont="1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General</c:formatCode>
                <c:ptCount val="10"/>
                <c:pt idx="0">
                  <c:v>10.47</c:v>
                </c:pt>
                <c:pt idx="1">
                  <c:v>10.45</c:v>
                </c:pt>
                <c:pt idx="2">
                  <c:v>10.79</c:v>
                </c:pt>
                <c:pt idx="3">
                  <c:v>10.5</c:v>
                </c:pt>
                <c:pt idx="4">
                  <c:v>10.66</c:v>
                </c:pt>
                <c:pt idx="5">
                  <c:v>10.55</c:v>
                </c:pt>
                <c:pt idx="6">
                  <c:v>10.59</c:v>
                </c:pt>
                <c:pt idx="7">
                  <c:v>10.67</c:v>
                </c:pt>
                <c:pt idx="8">
                  <c:v>10.61</c:v>
                </c:pt>
                <c:pt idx="9">
                  <c:v>10.74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5F-491B-A325-223A209CD26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General</c:formatCode>
                <c:ptCount val="10"/>
                <c:pt idx="0">
                  <c:v>4.46</c:v>
                </c:pt>
                <c:pt idx="1">
                  <c:v>4.47</c:v>
                </c:pt>
                <c:pt idx="2">
                  <c:v>4.55</c:v>
                </c:pt>
                <c:pt idx="3">
                  <c:v>4.5</c:v>
                </c:pt>
                <c:pt idx="4">
                  <c:v>4.5999999999999996</c:v>
                </c:pt>
                <c:pt idx="5">
                  <c:v>4.59</c:v>
                </c:pt>
                <c:pt idx="6">
                  <c:v>4.58</c:v>
                </c:pt>
                <c:pt idx="7">
                  <c:v>4.63</c:v>
                </c:pt>
                <c:pt idx="8">
                  <c:v>4.4800000000000004</c:v>
                </c:pt>
                <c:pt idx="9">
                  <c:v>4.5599999999999996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5F-491B-A325-223A209CD266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General</c:formatCode>
                <c:ptCount val="10"/>
                <c:pt idx="0">
                  <c:v>45.24</c:v>
                </c:pt>
                <c:pt idx="1">
                  <c:v>45.09</c:v>
                </c:pt>
                <c:pt idx="2">
                  <c:v>45.54</c:v>
                </c:pt>
                <c:pt idx="3">
                  <c:v>44.55</c:v>
                </c:pt>
                <c:pt idx="4">
                  <c:v>45.78</c:v>
                </c:pt>
                <c:pt idx="5">
                  <c:v>45.19</c:v>
                </c:pt>
                <c:pt idx="6">
                  <c:v>45.8</c:v>
                </c:pt>
                <c:pt idx="7">
                  <c:v>46.06</c:v>
                </c:pt>
                <c:pt idx="8">
                  <c:v>46.16</c:v>
                </c:pt>
                <c:pt idx="9">
                  <c:v>46.47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5F-491B-A325-223A209CD266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Data!$B$11:$K$11</c:f>
              <c:numCache>
                <c:formatCode>General</c:formatCode>
                <c:ptCount val="10"/>
                <c:pt idx="0">
                  <c:v>54.48</c:v>
                </c:pt>
                <c:pt idx="1">
                  <c:v>54.67</c:v>
                </c:pt>
                <c:pt idx="2">
                  <c:v>54.44</c:v>
                </c:pt>
                <c:pt idx="3">
                  <c:v>55.1</c:v>
                </c:pt>
                <c:pt idx="4">
                  <c:v>55.46</c:v>
                </c:pt>
                <c:pt idx="5">
                  <c:v>55.18</c:v>
                </c:pt>
                <c:pt idx="6">
                  <c:v>55.22</c:v>
                </c:pt>
                <c:pt idx="7">
                  <c:v>55.52</c:v>
                </c:pt>
                <c:pt idx="8">
                  <c:v>55.47</c:v>
                </c:pt>
                <c:pt idx="9">
                  <c:v>55.46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5F-491B-A325-223A209CD266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General</c:formatCode>
                <c:ptCount val="10"/>
                <c:pt idx="0">
                  <c:v>8.4700000000000006</c:v>
                </c:pt>
                <c:pt idx="1">
                  <c:v>8.5299999999999994</c:v>
                </c:pt>
                <c:pt idx="2">
                  <c:v>8.49</c:v>
                </c:pt>
                <c:pt idx="3">
                  <c:v>8.4499999999999993</c:v>
                </c:pt>
                <c:pt idx="4">
                  <c:v>8.52</c:v>
                </c:pt>
                <c:pt idx="5">
                  <c:v>8.33</c:v>
                </c:pt>
                <c:pt idx="6">
                  <c:v>8.3000000000000007</c:v>
                </c:pt>
                <c:pt idx="7">
                  <c:v>8.3000000000000007</c:v>
                </c:pt>
                <c:pt idx="8">
                  <c:v>8.2899999999999991</c:v>
                </c:pt>
                <c:pt idx="9">
                  <c:v>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5F-491B-A325-223A209CD266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General</c:formatCode>
                <c:ptCount val="10"/>
                <c:pt idx="0">
                  <c:v>7.04</c:v>
                </c:pt>
                <c:pt idx="1">
                  <c:v>7.2</c:v>
                </c:pt>
                <c:pt idx="2">
                  <c:v>7.13</c:v>
                </c:pt>
                <c:pt idx="3">
                  <c:v>7.18</c:v>
                </c:pt>
                <c:pt idx="4">
                  <c:v>7.08</c:v>
                </c:pt>
                <c:pt idx="5">
                  <c:v>7.43</c:v>
                </c:pt>
                <c:pt idx="6">
                  <c:v>7.41</c:v>
                </c:pt>
                <c:pt idx="7">
                  <c:v>7.41</c:v>
                </c:pt>
                <c:pt idx="8">
                  <c:v>7.56</c:v>
                </c:pt>
                <c:pt idx="9">
                  <c:v>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5F-491B-A325-223A209CD266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General</c:formatCode>
                <c:ptCount val="10"/>
                <c:pt idx="0">
                  <c:v>3.69</c:v>
                </c:pt>
                <c:pt idx="1">
                  <c:v>3.73</c:v>
                </c:pt>
                <c:pt idx="2">
                  <c:v>3.72</c:v>
                </c:pt>
                <c:pt idx="3">
                  <c:v>3.73</c:v>
                </c:pt>
                <c:pt idx="4">
                  <c:v>3.78</c:v>
                </c:pt>
                <c:pt idx="5">
                  <c:v>3.75</c:v>
                </c:pt>
                <c:pt idx="6">
                  <c:v>3.78</c:v>
                </c:pt>
                <c:pt idx="7">
                  <c:v>3.76</c:v>
                </c:pt>
                <c:pt idx="8">
                  <c:v>3.79</c:v>
                </c:pt>
                <c:pt idx="9">
                  <c:v>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5F-491B-A325-223A209CD266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General</c:formatCode>
                <c:ptCount val="10"/>
                <c:pt idx="0">
                  <c:v>4.49</c:v>
                </c:pt>
                <c:pt idx="1">
                  <c:v>4.5199999999999996</c:v>
                </c:pt>
                <c:pt idx="2">
                  <c:v>4.51</c:v>
                </c:pt>
                <c:pt idx="3">
                  <c:v>4.54</c:v>
                </c:pt>
                <c:pt idx="4">
                  <c:v>4.53</c:v>
                </c:pt>
                <c:pt idx="5">
                  <c:v>4.54</c:v>
                </c:pt>
                <c:pt idx="6">
                  <c:v>4.47</c:v>
                </c:pt>
                <c:pt idx="7">
                  <c:v>4.5999999999999996</c:v>
                </c:pt>
                <c:pt idx="8">
                  <c:v>4.49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5F-491B-A325-223A209CD266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General</c:formatCode>
                <c:ptCount val="10"/>
                <c:pt idx="0">
                  <c:v>3.83</c:v>
                </c:pt>
                <c:pt idx="1">
                  <c:v>3.76</c:v>
                </c:pt>
                <c:pt idx="2">
                  <c:v>3.83</c:v>
                </c:pt>
                <c:pt idx="3">
                  <c:v>3.86</c:v>
                </c:pt>
                <c:pt idx="4">
                  <c:v>3.87</c:v>
                </c:pt>
                <c:pt idx="5">
                  <c:v>3.78</c:v>
                </c:pt>
                <c:pt idx="6">
                  <c:v>3.8</c:v>
                </c:pt>
                <c:pt idx="7">
                  <c:v>3.8</c:v>
                </c:pt>
                <c:pt idx="8">
                  <c:v>3.81</c:v>
                </c:pt>
                <c:pt idx="9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5F-491B-A325-223A209CD266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General</c:formatCode>
                <c:ptCount val="10"/>
                <c:pt idx="0">
                  <c:v>22.19</c:v>
                </c:pt>
                <c:pt idx="1">
                  <c:v>21.87</c:v>
                </c:pt>
                <c:pt idx="2">
                  <c:v>22.37</c:v>
                </c:pt>
                <c:pt idx="3">
                  <c:v>21.98</c:v>
                </c:pt>
                <c:pt idx="4">
                  <c:v>22.42</c:v>
                </c:pt>
                <c:pt idx="5">
                  <c:v>22.41</c:v>
                </c:pt>
                <c:pt idx="6">
                  <c:v>22.54</c:v>
                </c:pt>
                <c:pt idx="7">
                  <c:v>22.44</c:v>
                </c:pt>
                <c:pt idx="8">
                  <c:v>22.52</c:v>
                </c:pt>
                <c:pt idx="9">
                  <c:v>22.59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5F-491B-A325-223A209CD266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Data!$B$18:$K$18</c:f>
              <c:numCache>
                <c:formatCode>General</c:formatCode>
                <c:ptCount val="10"/>
                <c:pt idx="0">
                  <c:v>5.74</c:v>
                </c:pt>
                <c:pt idx="1">
                  <c:v>5.73</c:v>
                </c:pt>
                <c:pt idx="2">
                  <c:v>5.8</c:v>
                </c:pt>
                <c:pt idx="3">
                  <c:v>5.64</c:v>
                </c:pt>
                <c:pt idx="4">
                  <c:v>5.75</c:v>
                </c:pt>
                <c:pt idx="5">
                  <c:v>5.76</c:v>
                </c:pt>
                <c:pt idx="6">
                  <c:v>5.69</c:v>
                </c:pt>
                <c:pt idx="7">
                  <c:v>5.75</c:v>
                </c:pt>
                <c:pt idx="8">
                  <c:v>5.7</c:v>
                </c:pt>
                <c:pt idx="9">
                  <c:v>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65F-491B-A325-223A209CD266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Data!$B$19:$K$19</c:f>
              <c:numCache>
                <c:formatCode>General</c:formatCode>
                <c:ptCount val="10"/>
                <c:pt idx="0">
                  <c:v>4.71</c:v>
                </c:pt>
                <c:pt idx="1">
                  <c:v>4.6100000000000003</c:v>
                </c:pt>
                <c:pt idx="2">
                  <c:v>4.71</c:v>
                </c:pt>
                <c:pt idx="3">
                  <c:v>4.76</c:v>
                </c:pt>
                <c:pt idx="4">
                  <c:v>4.75</c:v>
                </c:pt>
                <c:pt idx="5">
                  <c:v>4.66</c:v>
                </c:pt>
                <c:pt idx="6">
                  <c:v>4.78</c:v>
                </c:pt>
                <c:pt idx="7">
                  <c:v>4.75</c:v>
                </c:pt>
                <c:pt idx="8">
                  <c:v>4.79</c:v>
                </c:pt>
                <c:pt idx="9">
                  <c:v>4.7699999999999996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65F-491B-A325-223A209CD266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65F-491B-A325-223A209CD266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65F-491B-A325-223A209CD266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65F-491B-A325-223A209CD266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65F-491B-A325-223A209CD266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65F-491B-A325-223A209CD266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65F-491B-A325-223A209CD266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65F-491B-A325-223A209CD266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65F-491B-A325-223A209CD266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65F-491B-A325-223A209CD266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65F-491B-A325-223A209CD266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65F-491B-A325-223A209CD266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65F-491B-A325-223A209CD266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65F-491B-A325-223A209CD266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65F-491B-A325-223A209CD266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65F-491B-A325-223A209CD266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65F-491B-A325-223A209CD266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65F-491B-A325-223A209CD266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65F-491B-A325-223A209CD266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65F-491B-A325-223A209CD266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65F-491B-A325-223A209CD266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65F-491B-A325-223A209CD266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65F-491B-A325-223A209CD266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65F-491B-A325-223A209CD266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65F-491B-A325-223A209CD266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65F-491B-A325-223A209CD266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65F-491B-A325-223A209CD266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65F-491B-A325-223A209CD266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65F-491B-A325-223A209CD266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65F-491B-A325-223A209CD266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65F-491B-A325-223A209CD266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65F-491B-A325-223A209CD266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65F-491B-A325-223A209CD266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65F-491B-A325-223A209CD266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65F-491B-A325-223A209CD266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65F-491B-A325-223A209CD266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65F-491B-A325-223A209CD266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65F-491B-A325-223A209CD266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65F-491B-A325-223A209CD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80928"/>
        <c:axId val="46411776"/>
      </c:scatterChart>
      <c:valAx>
        <c:axId val="14318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411776"/>
        <c:crosses val="autoZero"/>
        <c:crossBetween val="midCat"/>
      </c:valAx>
      <c:valAx>
        <c:axId val="4641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318092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99.808978032473718</c:v>
                </c:pt>
                <c:pt idx="2">
                  <c:v>103.05635148042023</c:v>
                </c:pt>
                <c:pt idx="3">
                  <c:v>100.2865329512894</c:v>
                </c:pt>
                <c:pt idx="4">
                  <c:v>101.8147086914995</c:v>
                </c:pt>
                <c:pt idx="5">
                  <c:v>100.76408787010507</c:v>
                </c:pt>
                <c:pt idx="6">
                  <c:v>101.14613180515759</c:v>
                </c:pt>
                <c:pt idx="7">
                  <c:v>101.91021967526265</c:v>
                </c:pt>
                <c:pt idx="8">
                  <c:v>101.33715377268385</c:v>
                </c:pt>
                <c:pt idx="9">
                  <c:v>102.57879656160458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E-4937-9938-FFDA9335EC2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100.22421524663676</c:v>
                </c:pt>
                <c:pt idx="2">
                  <c:v>102.01793721973094</c:v>
                </c:pt>
                <c:pt idx="3">
                  <c:v>100.89686098654708</c:v>
                </c:pt>
                <c:pt idx="4">
                  <c:v>103.13901345291478</c:v>
                </c:pt>
                <c:pt idx="5">
                  <c:v>102.91479820627802</c:v>
                </c:pt>
                <c:pt idx="6">
                  <c:v>102.69058295964126</c:v>
                </c:pt>
                <c:pt idx="7">
                  <c:v>103.81165919282512</c:v>
                </c:pt>
                <c:pt idx="8">
                  <c:v>100.44843049327355</c:v>
                </c:pt>
                <c:pt idx="9">
                  <c:v>102.2421524663677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7E-4937-9938-FFDA9335EC2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99.668435013262595</c:v>
                </c:pt>
                <c:pt idx="2">
                  <c:v>100.6631299734748</c:v>
                </c:pt>
                <c:pt idx="3">
                  <c:v>98.474801061007938</c:v>
                </c:pt>
                <c:pt idx="4">
                  <c:v>101.19363395225464</c:v>
                </c:pt>
                <c:pt idx="5">
                  <c:v>99.889478337754184</c:v>
                </c:pt>
                <c:pt idx="6">
                  <c:v>101.23784261715296</c:v>
                </c:pt>
                <c:pt idx="7">
                  <c:v>101.81255526083113</c:v>
                </c:pt>
                <c:pt idx="8">
                  <c:v>102.03359858532271</c:v>
                </c:pt>
                <c:pt idx="9">
                  <c:v>102.71883289124668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7E-4937-9938-FFDA9335EC2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100.34875183553598</c:v>
                </c:pt>
                <c:pt idx="2">
                  <c:v>99.926578560939788</c:v>
                </c:pt>
                <c:pt idx="3">
                  <c:v>101.13803230543319</c:v>
                </c:pt>
                <c:pt idx="4">
                  <c:v>101.79882525697504</c:v>
                </c:pt>
                <c:pt idx="5">
                  <c:v>101.28487518355359</c:v>
                </c:pt>
                <c:pt idx="6">
                  <c:v>101.35829662261379</c:v>
                </c:pt>
                <c:pt idx="7">
                  <c:v>101.90895741556535</c:v>
                </c:pt>
                <c:pt idx="8">
                  <c:v>101.8171806167401</c:v>
                </c:pt>
                <c:pt idx="9">
                  <c:v>101.79882525697504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7E-4937-9938-FFDA9335EC2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100.70838252656434</c:v>
                </c:pt>
                <c:pt idx="2">
                  <c:v>100.23612750885478</c:v>
                </c:pt>
                <c:pt idx="3">
                  <c:v>99.763872491145207</c:v>
                </c:pt>
                <c:pt idx="4">
                  <c:v>100.59031877213694</c:v>
                </c:pt>
                <c:pt idx="5">
                  <c:v>98.347107438016522</c:v>
                </c:pt>
                <c:pt idx="6">
                  <c:v>97.992916174734361</c:v>
                </c:pt>
                <c:pt idx="7">
                  <c:v>97.992916174734361</c:v>
                </c:pt>
                <c:pt idx="8">
                  <c:v>97.874852420306951</c:v>
                </c:pt>
                <c:pt idx="9">
                  <c:v>99.173553719008254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7E-4937-9938-FFDA9335EC2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102.27272727272727</c:v>
                </c:pt>
                <c:pt idx="2">
                  <c:v>101.27840909090908</c:v>
                </c:pt>
                <c:pt idx="3">
                  <c:v>101.98863636363636</c:v>
                </c:pt>
                <c:pt idx="4">
                  <c:v>100.56818181818181</c:v>
                </c:pt>
                <c:pt idx="5">
                  <c:v>105.53977272727273</c:v>
                </c:pt>
                <c:pt idx="6">
                  <c:v>105.25568181818181</c:v>
                </c:pt>
                <c:pt idx="7">
                  <c:v>105.25568181818181</c:v>
                </c:pt>
                <c:pt idx="8">
                  <c:v>107.38636363636363</c:v>
                </c:pt>
                <c:pt idx="9">
                  <c:v>106.10795454545455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7E-4937-9938-FFDA9335EC2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101.08401084010841</c:v>
                </c:pt>
                <c:pt idx="2">
                  <c:v>100.81300813008131</c:v>
                </c:pt>
                <c:pt idx="3">
                  <c:v>101.08401084010841</c:v>
                </c:pt>
                <c:pt idx="4">
                  <c:v>102.4390243902439</c:v>
                </c:pt>
                <c:pt idx="5">
                  <c:v>101.62601626016261</c:v>
                </c:pt>
                <c:pt idx="6">
                  <c:v>102.4390243902439</c:v>
                </c:pt>
                <c:pt idx="7">
                  <c:v>101.89701897018971</c:v>
                </c:pt>
                <c:pt idx="8">
                  <c:v>102.71002710027099</c:v>
                </c:pt>
                <c:pt idx="9">
                  <c:v>101.62601626016261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7E-4937-9938-FFDA9335EC2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100.66815144766146</c:v>
                </c:pt>
                <c:pt idx="2">
                  <c:v>100.44543429844097</c:v>
                </c:pt>
                <c:pt idx="3">
                  <c:v>101.11358574610246</c:v>
                </c:pt>
                <c:pt idx="4">
                  <c:v>100.89086859688197</c:v>
                </c:pt>
                <c:pt idx="5">
                  <c:v>101.11358574610246</c:v>
                </c:pt>
                <c:pt idx="6">
                  <c:v>99.554565701559</c:v>
                </c:pt>
                <c:pt idx="7">
                  <c:v>102.44988864142537</c:v>
                </c:pt>
                <c:pt idx="8">
                  <c:v>100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7E-4937-9938-FFDA9335EC2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98.172323759791112</c:v>
                </c:pt>
                <c:pt idx="2">
                  <c:v>100</c:v>
                </c:pt>
                <c:pt idx="3">
                  <c:v>100.78328981723237</c:v>
                </c:pt>
                <c:pt idx="4">
                  <c:v>101.0443864229765</c:v>
                </c:pt>
                <c:pt idx="5">
                  <c:v>98.69451697127937</c:v>
                </c:pt>
                <c:pt idx="6">
                  <c:v>99.216710182767613</c:v>
                </c:pt>
                <c:pt idx="7">
                  <c:v>99.216710182767613</c:v>
                </c:pt>
                <c:pt idx="8">
                  <c:v>99.477806788511742</c:v>
                </c:pt>
                <c:pt idx="9">
                  <c:v>99.216710182767613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7E-4937-9938-FFDA9335EC2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98.557908968003602</c:v>
                </c:pt>
                <c:pt idx="2">
                  <c:v>100.81117620549797</c:v>
                </c:pt>
                <c:pt idx="3">
                  <c:v>99.053627760252354</c:v>
                </c:pt>
                <c:pt idx="4">
                  <c:v>101.03650292924742</c:v>
                </c:pt>
                <c:pt idx="5">
                  <c:v>100.99143758449752</c:v>
                </c:pt>
                <c:pt idx="6">
                  <c:v>101.57728706624604</c:v>
                </c:pt>
                <c:pt idx="7">
                  <c:v>101.12663361874719</c:v>
                </c:pt>
                <c:pt idx="8">
                  <c:v>101.48715637674628</c:v>
                </c:pt>
                <c:pt idx="9">
                  <c:v>101.80261378999549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7E-4937-9938-FFDA9335EC2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99.825783972125436</c:v>
                </c:pt>
                <c:pt idx="2">
                  <c:v>101.04529616724737</c:v>
                </c:pt>
                <c:pt idx="3">
                  <c:v>98.257839721254342</c:v>
                </c:pt>
                <c:pt idx="4">
                  <c:v>100.17421602787455</c:v>
                </c:pt>
                <c:pt idx="5">
                  <c:v>100.34843205574913</c:v>
                </c:pt>
                <c:pt idx="6">
                  <c:v>99.128919860627178</c:v>
                </c:pt>
                <c:pt idx="7">
                  <c:v>100.17421602787455</c:v>
                </c:pt>
                <c:pt idx="8">
                  <c:v>99.303135888501743</c:v>
                </c:pt>
                <c:pt idx="9">
                  <c:v>100.17421602787455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B7E-4937-9938-FFDA9335EC2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97.876857749469224</c:v>
                </c:pt>
                <c:pt idx="2">
                  <c:v>100</c:v>
                </c:pt>
                <c:pt idx="3">
                  <c:v>101.06157112526539</c:v>
                </c:pt>
                <c:pt idx="4">
                  <c:v>100.84925690021231</c:v>
                </c:pt>
                <c:pt idx="5">
                  <c:v>98.938428874734612</c:v>
                </c:pt>
                <c:pt idx="6">
                  <c:v>101.48619957537154</c:v>
                </c:pt>
                <c:pt idx="7">
                  <c:v>100.84925690021231</c:v>
                </c:pt>
                <c:pt idx="8">
                  <c:v>101.69851380042462</c:v>
                </c:pt>
                <c:pt idx="9">
                  <c:v>101.27388535031847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B7E-4937-9938-FFDA9335EC2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B7E-4937-9938-FFDA9335EC2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B7E-4937-9938-FFDA9335EC2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B7E-4937-9938-FFDA9335EC2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B7E-4937-9938-FFDA9335EC2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B7E-4937-9938-FFDA9335EC2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B7E-4937-9938-FFDA9335EC2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B7E-4937-9938-FFDA9335EC2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B7E-4937-9938-FFDA9335EC2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B7E-4937-9938-FFDA9335EC2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B7E-4937-9938-FFDA9335EC2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B7E-4937-9938-FFDA9335EC2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B7E-4937-9938-FFDA9335EC2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B7E-4937-9938-FFDA9335EC2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B7E-4937-9938-FFDA9335EC2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B7E-4937-9938-FFDA9335EC2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B7E-4937-9938-FFDA9335EC2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B7E-4937-9938-FFDA9335EC2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B7E-4937-9938-FFDA9335EC2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B7E-4937-9938-FFDA9335EC2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B7E-4937-9938-FFDA9335EC2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B7E-4937-9938-FFDA9335EC2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B7E-4937-9938-FFDA9335EC2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B7E-4937-9938-FFDA9335EC2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B7E-4937-9938-FFDA9335EC2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B7E-4937-9938-FFDA9335EC2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B7E-4937-9938-FFDA9335EC2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B7E-4937-9938-FFDA9335EC2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B7E-4937-9938-FFDA9335EC2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B7E-4937-9938-FFDA9335EC2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B7E-4937-9938-FFDA9335EC2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B7E-4937-9938-FFDA9335EC2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B7E-4937-9938-FFDA9335EC2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B7E-4937-9938-FFDA9335EC2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B7E-4937-9938-FFDA9335EC2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B7E-4937-9938-FFDA9335EC2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B7E-4937-9938-FFDA9335EC2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B7E-4937-9938-FFDA9335EC2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B7E-4937-9938-FFDA9335EC2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0.65415814948645656</c:v>
                  </c:pt>
                  <c:pt idx="2">
                    <c:v>0.47742999509985162</c:v>
                  </c:pt>
                  <c:pt idx="3">
                    <c:v>0.61212316768353991</c:v>
                  </c:pt>
                  <c:pt idx="4">
                    <c:v>0.44255882220233356</c:v>
                  </c:pt>
                  <c:pt idx="5">
                    <c:v>1.0235622158891551</c:v>
                  </c:pt>
                  <c:pt idx="6">
                    <c:v>1.0073387684308417</c:v>
                  </c:pt>
                  <c:pt idx="7">
                    <c:v>0.99797343421018092</c:v>
                  </c:pt>
                  <c:pt idx="8">
                    <c:v>1.2257017858215806</c:v>
                  </c:pt>
                  <c:pt idx="9">
                    <c:v>1.0457487874601141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0.65415814948645656</c:v>
                  </c:pt>
                  <c:pt idx="2">
                    <c:v>0.47742999509985162</c:v>
                  </c:pt>
                  <c:pt idx="3">
                    <c:v>0.61212316768353991</c:v>
                  </c:pt>
                  <c:pt idx="4">
                    <c:v>0.44255882220233356</c:v>
                  </c:pt>
                  <c:pt idx="5">
                    <c:v>1.0235622158891551</c:v>
                  </c:pt>
                  <c:pt idx="6">
                    <c:v>1.0073387684308417</c:v>
                  </c:pt>
                  <c:pt idx="7">
                    <c:v>0.99797343421018092</c:v>
                  </c:pt>
                  <c:pt idx="8">
                    <c:v>1.2257017858215806</c:v>
                  </c:pt>
                  <c:pt idx="9">
                    <c:v>1.0457487874601141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99.934710555363324</c:v>
                </c:pt>
                <c:pt idx="2">
                  <c:v>100.85778738629978</c:v>
                </c:pt>
                <c:pt idx="3">
                  <c:v>100.32522176410619</c:v>
                </c:pt>
                <c:pt idx="4">
                  <c:v>101.29491143428329</c:v>
                </c:pt>
                <c:pt idx="5">
                  <c:v>100.87104477129215</c:v>
                </c:pt>
                <c:pt idx="6">
                  <c:v>101.09034656452478</c:v>
                </c:pt>
                <c:pt idx="7">
                  <c:v>101.53380948988477</c:v>
                </c:pt>
                <c:pt idx="8">
                  <c:v>101.2978516232622</c:v>
                </c:pt>
                <c:pt idx="9">
                  <c:v>101.70123245925232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AB7E-4937-9938-FFDA9335EC2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96.333333333333329</c:v>
                </c:pt>
                <c:pt idx="1">
                  <c:v>96.333333333333329</c:v>
                </c:pt>
                <c:pt idx="2">
                  <c:v>96.333333333333329</c:v>
                </c:pt>
                <c:pt idx="3">
                  <c:v>96.333333333333329</c:v>
                </c:pt>
                <c:pt idx="4">
                  <c:v>96.333333333333329</c:v>
                </c:pt>
                <c:pt idx="5">
                  <c:v>96.333333333333329</c:v>
                </c:pt>
                <c:pt idx="6">
                  <c:v>96.333333333333329</c:v>
                </c:pt>
                <c:pt idx="7">
                  <c:v>96.333333333333329</c:v>
                </c:pt>
                <c:pt idx="8">
                  <c:v>96.333333333333329</c:v>
                </c:pt>
                <c:pt idx="9">
                  <c:v>96.333333333333329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AB7E-4937-9938-FFDA9335EC2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103.66666666666667</c:v>
                </c:pt>
                <c:pt idx="1">
                  <c:v>103.66666666666667</c:v>
                </c:pt>
                <c:pt idx="2">
                  <c:v>103.66666666666667</c:v>
                </c:pt>
                <c:pt idx="3">
                  <c:v>103.66666666666667</c:v>
                </c:pt>
                <c:pt idx="4">
                  <c:v>103.66666666666667</c:v>
                </c:pt>
                <c:pt idx="5">
                  <c:v>103.66666666666667</c:v>
                </c:pt>
                <c:pt idx="6">
                  <c:v>103.66666666666667</c:v>
                </c:pt>
                <c:pt idx="7">
                  <c:v>103.66666666666667</c:v>
                </c:pt>
                <c:pt idx="8">
                  <c:v>103.66666666666667</c:v>
                </c:pt>
                <c:pt idx="9">
                  <c:v>103.66666666666667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AB7E-4937-9938-FFDA9335EC2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87.25833333333334</c:v>
                </c:pt>
                <c:pt idx="1">
                  <c:v>87.25833333333334</c:v>
                </c:pt>
                <c:pt idx="2">
                  <c:v>87.25833333333334</c:v>
                </c:pt>
                <c:pt idx="3">
                  <c:v>87.25833333333334</c:v>
                </c:pt>
                <c:pt idx="4">
                  <c:v>87.25833333333334</c:v>
                </c:pt>
                <c:pt idx="5">
                  <c:v>87.25833333333334</c:v>
                </c:pt>
                <c:pt idx="6">
                  <c:v>87.25833333333334</c:v>
                </c:pt>
                <c:pt idx="7">
                  <c:v>87.25833333333334</c:v>
                </c:pt>
                <c:pt idx="8">
                  <c:v>87.25833333333334</c:v>
                </c:pt>
                <c:pt idx="9">
                  <c:v>87.25833333333334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AB7E-4937-9938-FFDA9335EC2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112.74166666666666</c:v>
                </c:pt>
                <c:pt idx="1">
                  <c:v>112.74166666666666</c:v>
                </c:pt>
                <c:pt idx="2">
                  <c:v>112.74166666666666</c:v>
                </c:pt>
                <c:pt idx="3">
                  <c:v>112.74166666666666</c:v>
                </c:pt>
                <c:pt idx="4">
                  <c:v>112.74166666666666</c:v>
                </c:pt>
                <c:pt idx="5">
                  <c:v>112.74166666666666</c:v>
                </c:pt>
                <c:pt idx="6">
                  <c:v>112.74166666666666</c:v>
                </c:pt>
                <c:pt idx="7">
                  <c:v>112.74166666666666</c:v>
                </c:pt>
                <c:pt idx="8">
                  <c:v>112.74166666666666</c:v>
                </c:pt>
                <c:pt idx="9">
                  <c:v>112.74166666666666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B7E-4937-9938-FFDA9335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70880"/>
        <c:axId val="47977984"/>
      </c:scatterChart>
      <c:valAx>
        <c:axId val="4657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77984"/>
        <c:crosses val="autoZero"/>
        <c:crossBetween val="midCat"/>
      </c:valAx>
      <c:valAx>
        <c:axId val="47977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5708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19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62</xdr:row>
      <xdr:rowOff>57150</xdr:rowOff>
    </xdr:from>
    <xdr:to>
      <xdr:col>19</xdr:col>
      <xdr:colOff>142875</xdr:colOff>
      <xdr:row>99</xdr:row>
      <xdr:rowOff>47625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4</xdr:row>
      <xdr:rowOff>0</xdr:rowOff>
    </xdr:from>
    <xdr:to>
      <xdr:col>25</xdr:col>
      <xdr:colOff>685238</xdr:colOff>
      <xdr:row>8</xdr:row>
      <xdr:rowOff>85627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68450" y="914400"/>
          <a:ext cx="4495238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12" sqref="D12:I12"/>
    </sheetView>
  </sheetViews>
  <sheetFormatPr defaultColWidth="11.42578125" defaultRowHeight="12.75" x14ac:dyDescent="0.2"/>
  <cols>
    <col min="1" max="2" width="11.42578125" style="45"/>
    <col min="3" max="3" width="31.42578125" style="45" bestFit="1" customWidth="1"/>
    <col min="4" max="16384" width="11.42578125" style="45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46" t="s">
        <v>46</v>
      </c>
      <c r="D5" s="46" t="s">
        <v>53</v>
      </c>
    </row>
    <row r="8" spans="3:9" ht="25.5" customHeight="1" x14ac:dyDescent="0.3">
      <c r="C8" s="47" t="s">
        <v>47</v>
      </c>
      <c r="D8" s="77" t="s">
        <v>80</v>
      </c>
      <c r="E8" s="78"/>
      <c r="F8" s="78"/>
      <c r="G8" s="78"/>
      <c r="H8" s="78"/>
      <c r="I8" s="79"/>
    </row>
    <row r="9" spans="3:9" ht="26.25" customHeight="1" x14ac:dyDescent="0.3">
      <c r="C9" s="47" t="s">
        <v>48</v>
      </c>
      <c r="D9" s="112" t="s">
        <v>113</v>
      </c>
      <c r="E9" s="113"/>
      <c r="F9" s="113"/>
      <c r="G9" s="113"/>
      <c r="H9" s="113"/>
      <c r="I9" s="114"/>
    </row>
    <row r="10" spans="3:9" ht="20.25" x14ac:dyDescent="0.3">
      <c r="C10" s="47" t="s">
        <v>49</v>
      </c>
      <c r="D10" s="115" t="s">
        <v>117</v>
      </c>
      <c r="E10" s="116"/>
      <c r="F10" s="116"/>
      <c r="G10" s="116"/>
      <c r="H10" s="116"/>
      <c r="I10" s="117"/>
    </row>
    <row r="11" spans="3:9" x14ac:dyDescent="0.2">
      <c r="C11" s="48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47" t="s">
        <v>51</v>
      </c>
      <c r="D12" s="112" t="s">
        <v>92</v>
      </c>
      <c r="E12" s="113"/>
      <c r="F12" s="113"/>
      <c r="G12" s="113"/>
      <c r="H12" s="113"/>
      <c r="I12" s="114"/>
    </row>
    <row r="13" spans="3:9" ht="24.75" customHeight="1" x14ac:dyDescent="0.3">
      <c r="C13" s="47" t="s">
        <v>52</v>
      </c>
      <c r="D13" s="112" t="s">
        <v>91</v>
      </c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28" sqref="C28:L28"/>
    </sheetView>
  </sheetViews>
  <sheetFormatPr defaultColWidth="11.42578125" defaultRowHeight="12.75" x14ac:dyDescent="0.2"/>
  <cols>
    <col min="1" max="1" width="57.42578125" style="50" customWidth="1"/>
    <col min="2" max="2" width="20.28515625" style="50" customWidth="1"/>
    <col min="3" max="3" width="13" style="50" customWidth="1"/>
    <col min="4" max="4" width="13.28515625" style="50" customWidth="1"/>
    <col min="5" max="5" width="13.42578125" style="50" customWidth="1"/>
    <col min="6" max="6" width="13.5703125" style="50" customWidth="1"/>
    <col min="7" max="7" width="13.7109375" style="50" bestFit="1" customWidth="1"/>
    <col min="8" max="8" width="15.5703125" style="50" customWidth="1"/>
    <col min="9" max="10" width="14.7109375" style="50" customWidth="1"/>
    <col min="11" max="11" width="15.42578125" style="50" customWidth="1"/>
    <col min="12" max="12" width="18.28515625" style="50" customWidth="1"/>
    <col min="13" max="16384" width="11.42578125" style="50"/>
  </cols>
  <sheetData>
    <row r="1" spans="1:7" ht="20.25" x14ac:dyDescent="0.3">
      <c r="A1" s="49" t="s">
        <v>43</v>
      </c>
      <c r="B1" s="49"/>
      <c r="C1" s="49"/>
      <c r="D1" s="49"/>
      <c r="E1" s="49"/>
      <c r="F1" s="49"/>
      <c r="G1" s="49"/>
    </row>
    <row r="2" spans="1:7" ht="20.25" x14ac:dyDescent="0.3">
      <c r="A2" s="89" t="s">
        <v>92</v>
      </c>
      <c r="B2" s="49"/>
      <c r="C2" s="49"/>
      <c r="D2" s="49"/>
      <c r="E2" s="49"/>
      <c r="F2" s="49"/>
      <c r="G2" s="49"/>
    </row>
    <row r="3" spans="1:7" ht="20.25" x14ac:dyDescent="0.3">
      <c r="A3" s="49"/>
      <c r="D3" s="49"/>
      <c r="E3" s="49"/>
      <c r="F3" s="49"/>
      <c r="G3" s="49"/>
    </row>
    <row r="4" spans="1:7" ht="15" x14ac:dyDescent="0.2">
      <c r="A4" s="51" t="s">
        <v>41</v>
      </c>
      <c r="B4" s="51"/>
      <c r="C4" s="51"/>
      <c r="D4" s="51"/>
      <c r="E4" s="51"/>
      <c r="F4" s="51"/>
      <c r="G4" s="51"/>
    </row>
    <row r="5" spans="1:7" ht="15" x14ac:dyDescent="0.2">
      <c r="A5" s="80" t="s">
        <v>90</v>
      </c>
      <c r="B5" s="52"/>
      <c r="C5" s="52"/>
      <c r="D5" s="52"/>
      <c r="E5" s="52"/>
      <c r="F5" s="52"/>
      <c r="G5" s="52"/>
    </row>
    <row r="6" spans="1:7" ht="15" x14ac:dyDescent="0.2">
      <c r="A6" s="51"/>
      <c r="B6" s="52"/>
      <c r="C6" s="52"/>
      <c r="D6" s="51"/>
      <c r="E6" s="51"/>
      <c r="F6" s="51"/>
      <c r="G6" s="51"/>
    </row>
    <row r="7" spans="1:7" ht="15" x14ac:dyDescent="0.2">
      <c r="A7" s="51" t="s">
        <v>42</v>
      </c>
      <c r="B7" s="52"/>
      <c r="C7" s="52"/>
      <c r="D7" s="52"/>
      <c r="E7" s="52"/>
      <c r="F7" s="52"/>
      <c r="G7" s="52"/>
    </row>
    <row r="8" spans="1:7" ht="15" x14ac:dyDescent="0.2">
      <c r="A8" s="88" t="s">
        <v>93</v>
      </c>
      <c r="B8" s="52"/>
      <c r="C8" s="52"/>
      <c r="D8" s="52"/>
      <c r="E8" s="52"/>
      <c r="F8" s="52"/>
      <c r="G8" s="52"/>
    </row>
    <row r="9" spans="1:7" ht="15" x14ac:dyDescent="0.2">
      <c r="A9" s="51"/>
      <c r="B9" s="52"/>
      <c r="C9" s="52"/>
      <c r="D9" s="52"/>
      <c r="E9" s="51"/>
      <c r="F9" s="51"/>
      <c r="G9" s="51"/>
    </row>
    <row r="10" spans="1:7" ht="15" x14ac:dyDescent="0.2">
      <c r="A10" s="51" t="s">
        <v>44</v>
      </c>
      <c r="B10" s="52"/>
      <c r="C10" s="52"/>
      <c r="D10" s="52"/>
      <c r="E10" s="52"/>
      <c r="F10" s="52"/>
      <c r="G10" s="52"/>
    </row>
    <row r="11" spans="1:7" ht="15.75" x14ac:dyDescent="0.25">
      <c r="A11" s="90" t="s">
        <v>94</v>
      </c>
      <c r="B11" s="52"/>
      <c r="C11" s="52"/>
      <c r="D11" s="52"/>
      <c r="E11" s="52"/>
      <c r="F11" s="52"/>
      <c r="G11" s="52"/>
    </row>
    <row r="12" spans="1:7" ht="15" x14ac:dyDescent="0.2">
      <c r="A12" s="51"/>
      <c r="B12" s="51"/>
      <c r="C12" s="51"/>
      <c r="D12" s="51"/>
      <c r="E12" s="51"/>
      <c r="F12" s="51"/>
      <c r="G12" s="51"/>
    </row>
    <row r="13" spans="1:7" ht="15" x14ac:dyDescent="0.2">
      <c r="A13" s="51" t="s">
        <v>35</v>
      </c>
      <c r="B13" s="51"/>
      <c r="C13" s="51"/>
      <c r="D13" s="51"/>
      <c r="E13" s="51"/>
      <c r="F13" s="51"/>
      <c r="G13" s="51"/>
    </row>
    <row r="14" spans="1:7" ht="15" x14ac:dyDescent="0.2">
      <c r="A14" s="53" t="s">
        <v>81</v>
      </c>
      <c r="B14" s="54" t="s">
        <v>32</v>
      </c>
      <c r="C14" s="54"/>
      <c r="D14" s="54"/>
      <c r="E14" s="51"/>
      <c r="F14" s="51"/>
      <c r="G14" s="51"/>
    </row>
    <row r="15" spans="1:7" ht="15" x14ac:dyDescent="0.2">
      <c r="A15" s="53"/>
      <c r="B15" s="54" t="s">
        <v>34</v>
      </c>
      <c r="C15" s="55"/>
      <c r="D15" s="56"/>
      <c r="E15" s="51"/>
      <c r="F15" s="51"/>
      <c r="G15" s="52"/>
    </row>
    <row r="16" spans="1:7" ht="15" x14ac:dyDescent="0.2">
      <c r="A16" s="53"/>
      <c r="B16" s="57" t="s">
        <v>33</v>
      </c>
      <c r="C16" s="58"/>
      <c r="D16" s="59"/>
      <c r="E16" s="51"/>
      <c r="F16" s="51"/>
      <c r="G16" s="51"/>
    </row>
    <row r="17" spans="1:12" ht="15" x14ac:dyDescent="0.2">
      <c r="A17" s="51"/>
      <c r="B17" s="51"/>
      <c r="C17" s="51"/>
      <c r="D17" s="51"/>
      <c r="E17" s="51"/>
      <c r="F17" s="51"/>
      <c r="G17" s="51"/>
    </row>
    <row r="18" spans="1:12" ht="15" x14ac:dyDescent="0.2">
      <c r="A18" s="51" t="s">
        <v>37</v>
      </c>
      <c r="B18" s="51"/>
      <c r="C18" s="51"/>
      <c r="D18" s="51"/>
      <c r="E18" s="51"/>
      <c r="F18" s="51"/>
      <c r="G18" s="51"/>
    </row>
    <row r="19" spans="1:12" ht="15" x14ac:dyDescent="0.2">
      <c r="A19" s="53"/>
      <c r="B19" s="54" t="s">
        <v>36</v>
      </c>
      <c r="C19" s="51"/>
      <c r="D19" s="51"/>
      <c r="E19" s="51"/>
      <c r="F19" s="51"/>
      <c r="G19" s="51"/>
    </row>
    <row r="20" spans="1:12" ht="15" x14ac:dyDescent="0.2">
      <c r="A20" s="53"/>
      <c r="B20" s="54" t="s">
        <v>39</v>
      </c>
      <c r="C20" s="51"/>
      <c r="D20" s="51"/>
      <c r="E20" s="51"/>
      <c r="F20" s="51"/>
      <c r="G20" s="51"/>
    </row>
    <row r="21" spans="1:12" ht="15" x14ac:dyDescent="0.2">
      <c r="A21" s="53"/>
      <c r="B21" s="54" t="s">
        <v>38</v>
      </c>
      <c r="C21" s="51"/>
      <c r="D21" s="51"/>
      <c r="E21" s="51"/>
      <c r="F21" s="51"/>
      <c r="G21" s="51"/>
    </row>
    <row r="22" spans="1:12" ht="15" x14ac:dyDescent="0.2">
      <c r="A22" s="53" t="s">
        <v>82</v>
      </c>
      <c r="B22" s="54" t="s">
        <v>40</v>
      </c>
      <c r="C22" s="51"/>
      <c r="D22" s="51"/>
      <c r="E22" s="51"/>
      <c r="F22" s="51"/>
      <c r="G22" s="51"/>
    </row>
    <row r="23" spans="1:12" ht="15" x14ac:dyDescent="0.2">
      <c r="A23" s="51"/>
      <c r="B23" s="51"/>
      <c r="C23" s="51"/>
      <c r="D23" s="51"/>
      <c r="E23" s="51"/>
      <c r="F23" s="51"/>
      <c r="G23" s="51"/>
    </row>
    <row r="24" spans="1:12" ht="15" x14ac:dyDescent="0.2">
      <c r="A24" s="51" t="s">
        <v>54</v>
      </c>
      <c r="B24" s="51"/>
      <c r="C24" s="51"/>
      <c r="D24" s="51"/>
      <c r="E24" s="51"/>
      <c r="F24" s="51"/>
      <c r="G24" s="51"/>
    </row>
    <row r="25" spans="1:12" ht="15.75" x14ac:dyDescent="0.25">
      <c r="A25" s="60" t="s">
        <v>55</v>
      </c>
      <c r="B25" s="54" t="s">
        <v>56</v>
      </c>
      <c r="C25" s="54" t="s">
        <v>57</v>
      </c>
      <c r="D25" s="54" t="s">
        <v>58</v>
      </c>
      <c r="E25" s="54" t="s">
        <v>59</v>
      </c>
      <c r="F25" s="54" t="s">
        <v>60</v>
      </c>
      <c r="G25" s="54" t="s">
        <v>61</v>
      </c>
      <c r="H25" s="54" t="s">
        <v>102</v>
      </c>
      <c r="I25" s="54" t="s">
        <v>103</v>
      </c>
      <c r="J25" s="54" t="s">
        <v>104</v>
      </c>
      <c r="K25" s="54" t="s">
        <v>105</v>
      </c>
      <c r="L25" s="54" t="s">
        <v>106</v>
      </c>
    </row>
    <row r="26" spans="1:12" ht="15" x14ac:dyDescent="0.2">
      <c r="A26" s="54" t="s">
        <v>62</v>
      </c>
      <c r="B26" s="80" t="s">
        <v>83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15.75" thickBot="1" x14ac:dyDescent="0.25">
      <c r="A27" s="54" t="s">
        <v>63</v>
      </c>
      <c r="B27" s="80" t="s">
        <v>114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ht="15" x14ac:dyDescent="0.2">
      <c r="A28" s="54" t="s">
        <v>64</v>
      </c>
      <c r="B28" s="80" t="s">
        <v>96</v>
      </c>
      <c r="C28" s="108" t="s">
        <v>107</v>
      </c>
      <c r="D28" s="108" t="s">
        <v>108</v>
      </c>
      <c r="E28" s="108" t="s">
        <v>109</v>
      </c>
      <c r="F28" s="109" t="s">
        <v>84</v>
      </c>
      <c r="G28" s="109" t="s">
        <v>110</v>
      </c>
      <c r="H28" s="109" t="s">
        <v>85</v>
      </c>
      <c r="I28" s="109" t="s">
        <v>86</v>
      </c>
      <c r="J28" s="109" t="s">
        <v>111</v>
      </c>
      <c r="K28" s="109" t="s">
        <v>87</v>
      </c>
      <c r="L28" s="109" t="s">
        <v>112</v>
      </c>
    </row>
    <row r="29" spans="1:12" ht="15" x14ac:dyDescent="0.2">
      <c r="A29" s="54" t="s">
        <v>65</v>
      </c>
      <c r="B29" s="80" t="s">
        <v>114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ht="15" x14ac:dyDescent="0.2">
      <c r="A30" s="54" t="s">
        <v>89</v>
      </c>
      <c r="B30" s="80" t="s">
        <v>88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ht="15.75" thickBot="1" x14ac:dyDescent="0.25">
      <c r="A31" s="61" t="s">
        <v>66</v>
      </c>
      <c r="B31" s="81" t="s">
        <v>88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ht="15" x14ac:dyDescent="0.2">
      <c r="A32" s="62" t="s">
        <v>67</v>
      </c>
      <c r="B32" s="82"/>
      <c r="C32" s="82"/>
      <c r="D32" s="82"/>
      <c r="E32" s="82"/>
      <c r="F32" s="82"/>
      <c r="G32" s="83"/>
      <c r="H32" s="83"/>
      <c r="I32" s="83"/>
      <c r="J32" s="83"/>
      <c r="K32" s="83"/>
      <c r="L32" s="83"/>
    </row>
    <row r="33" spans="1:12" ht="15" x14ac:dyDescent="0.2">
      <c r="A33" s="63" t="s">
        <v>68</v>
      </c>
      <c r="B33" s="80">
        <v>2000</v>
      </c>
      <c r="C33" s="80"/>
      <c r="D33" s="80"/>
      <c r="E33" s="80"/>
      <c r="F33" s="80"/>
      <c r="G33" s="84"/>
      <c r="H33" s="84"/>
      <c r="I33" s="84"/>
      <c r="J33" s="84"/>
      <c r="K33" s="84"/>
      <c r="L33" s="84"/>
    </row>
    <row r="34" spans="1:12" ht="15" x14ac:dyDescent="0.2">
      <c r="A34" s="63" t="s">
        <v>69</v>
      </c>
      <c r="B34" s="80">
        <v>20</v>
      </c>
      <c r="C34" s="80"/>
      <c r="D34" s="80"/>
      <c r="E34" s="80"/>
      <c r="F34" s="80"/>
      <c r="G34" s="84"/>
      <c r="H34" s="84"/>
      <c r="I34" s="84"/>
      <c r="J34" s="84"/>
      <c r="K34" s="84"/>
      <c r="L34" s="84"/>
    </row>
    <row r="35" spans="1:12" ht="15.75" thickBot="1" x14ac:dyDescent="0.25">
      <c r="A35" s="64" t="s">
        <v>70</v>
      </c>
      <c r="B35" s="85">
        <v>10</v>
      </c>
      <c r="C35" s="85"/>
      <c r="D35" s="85"/>
      <c r="E35" s="85"/>
      <c r="F35" s="85"/>
      <c r="G35" s="86"/>
      <c r="H35" s="86"/>
      <c r="I35" s="86"/>
      <c r="J35" s="86"/>
      <c r="K35" s="86"/>
      <c r="L35" s="86"/>
    </row>
    <row r="36" spans="1:12" ht="15" x14ac:dyDescent="0.2">
      <c r="A36" s="65" t="s">
        <v>71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2" ht="18" x14ac:dyDescent="0.2">
      <c r="A37" s="54" t="s">
        <v>72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ht="15" x14ac:dyDescent="0.2">
      <c r="A38" s="54" t="s">
        <v>31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ht="15" x14ac:dyDescent="0.2">
      <c r="A39" s="54" t="s">
        <v>73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ht="15" x14ac:dyDescent="0.2">
      <c r="A40" s="54" t="s">
        <v>74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ht="15" x14ac:dyDescent="0.2">
      <c r="A41" s="54" t="s">
        <v>75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ht="15" x14ac:dyDescent="0.2">
      <c r="A42" s="51"/>
      <c r="B42" s="51"/>
      <c r="C42" s="51"/>
      <c r="D42" s="51"/>
      <c r="E42" s="51"/>
      <c r="F42" s="51"/>
      <c r="G42" s="51"/>
    </row>
    <row r="43" spans="1:12" ht="15" x14ac:dyDescent="0.2">
      <c r="A43" s="121" t="s">
        <v>76</v>
      </c>
      <c r="B43" s="121"/>
      <c r="C43" s="121"/>
      <c r="D43" s="121"/>
      <c r="E43" s="121"/>
      <c r="F43" s="121"/>
      <c r="G43" s="121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825"/>
  <sheetViews>
    <sheetView topLeftCell="A59" workbookViewId="0">
      <selection activeCell="B7" sqref="B7:K7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1" width="9.5703125" customWidth="1"/>
    <col min="12" max="12" width="11.42578125" style="1"/>
    <col min="20" max="20" width="11.42578125" style="5"/>
    <col min="21" max="43" width="11.42578125" style="44"/>
    <col min="44" max="136" width="11.42578125" style="5"/>
  </cols>
  <sheetData>
    <row r="1" spans="1:24" ht="23.25" x14ac:dyDescent="0.35">
      <c r="A1" s="9" t="s">
        <v>13</v>
      </c>
      <c r="B1" s="10"/>
      <c r="C1" s="127" t="s">
        <v>95</v>
      </c>
      <c r="D1" s="128"/>
      <c r="E1" s="128"/>
      <c r="F1" s="128"/>
      <c r="G1" s="128"/>
      <c r="H1" s="128"/>
      <c r="I1" s="128"/>
      <c r="J1" s="128"/>
      <c r="K1" s="128"/>
      <c r="L1" s="11"/>
      <c r="M1" s="10"/>
      <c r="N1" s="10"/>
      <c r="O1" s="10"/>
      <c r="P1" s="10"/>
      <c r="Q1" s="10"/>
      <c r="R1" s="10"/>
      <c r="S1" s="10"/>
      <c r="U1" s="91" t="s">
        <v>97</v>
      </c>
      <c r="V1" s="92" t="s">
        <v>98</v>
      </c>
      <c r="W1" s="92" t="s">
        <v>99</v>
      </c>
      <c r="X1" s="92" t="s">
        <v>100</v>
      </c>
    </row>
    <row r="2" spans="1:24" ht="23.25" x14ac:dyDescent="0.35">
      <c r="A2" s="12"/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U2" s="5">
        <v>11</v>
      </c>
      <c r="V2" s="93">
        <f>U2/3</f>
        <v>3.6666666666666665</v>
      </c>
      <c r="W2" s="44">
        <v>5.5</v>
      </c>
      <c r="X2" s="93">
        <f>(1.65*$W$2)+$V$2</f>
        <v>12.741666666666665</v>
      </c>
    </row>
    <row r="3" spans="1:24" x14ac:dyDescent="0.2">
      <c r="A3" s="13" t="s">
        <v>11</v>
      </c>
      <c r="B3" s="3">
        <f>V2</f>
        <v>3.6666666666666665</v>
      </c>
      <c r="C3" s="14" t="s">
        <v>25</v>
      </c>
      <c r="D3" s="13"/>
      <c r="E3" s="4">
        <f>X2</f>
        <v>12.741666666666665</v>
      </c>
      <c r="F3" s="14" t="s">
        <v>22</v>
      </c>
      <c r="G3" s="15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</row>
    <row r="4" spans="1:24" x14ac:dyDescent="0.2">
      <c r="A4" s="10"/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0"/>
      <c r="N4" s="10"/>
      <c r="O4" s="10"/>
      <c r="P4" s="10"/>
      <c r="Q4" s="10"/>
      <c r="R4" s="10"/>
      <c r="S4" s="10"/>
    </row>
    <row r="5" spans="1:24" ht="13.5" thickBot="1" x14ac:dyDescent="0.25">
      <c r="A5" s="11"/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27</v>
      </c>
      <c r="J5" s="16" t="s">
        <v>28</v>
      </c>
      <c r="K5" s="16" t="s">
        <v>101</v>
      </c>
      <c r="L5" s="11"/>
      <c r="M5" s="10"/>
      <c r="N5" s="10"/>
      <c r="O5" s="10"/>
      <c r="P5" s="10"/>
      <c r="Q5" s="10"/>
      <c r="R5" s="10"/>
      <c r="S5" s="10"/>
    </row>
    <row r="6" spans="1:24" ht="15" x14ac:dyDescent="0.2">
      <c r="A6" s="17" t="s">
        <v>12</v>
      </c>
      <c r="B6" s="108">
        <v>0</v>
      </c>
      <c r="C6" s="108">
        <v>6</v>
      </c>
      <c r="D6" s="108">
        <v>12</v>
      </c>
      <c r="E6" s="109">
        <v>24</v>
      </c>
      <c r="F6" s="109">
        <v>36</v>
      </c>
      <c r="G6" s="109">
        <v>48</v>
      </c>
      <c r="H6" s="109">
        <v>72</v>
      </c>
      <c r="I6" s="109">
        <v>96</v>
      </c>
      <c r="J6" s="109">
        <v>120</v>
      </c>
      <c r="K6" s="109">
        <v>168</v>
      </c>
      <c r="L6" s="18"/>
      <c r="M6" s="11"/>
      <c r="N6" s="11"/>
      <c r="O6" s="11"/>
      <c r="P6" s="11"/>
      <c r="Q6" s="11"/>
      <c r="R6" s="11"/>
      <c r="S6" s="11"/>
    </row>
    <row r="7" spans="1:24" ht="13.5" thickBot="1" x14ac:dyDescent="0.25">
      <c r="A7" s="19" t="s">
        <v>20</v>
      </c>
      <c r="B7" s="129" t="s">
        <v>21</v>
      </c>
      <c r="C7" s="130"/>
      <c r="D7" s="130"/>
      <c r="E7" s="130"/>
      <c r="F7" s="130"/>
      <c r="G7" s="130"/>
      <c r="H7" s="130"/>
      <c r="I7" s="131"/>
      <c r="J7" s="131"/>
      <c r="K7" s="132"/>
      <c r="L7" s="18"/>
      <c r="M7" s="11"/>
      <c r="N7" s="11"/>
      <c r="O7" s="11"/>
      <c r="P7" s="11"/>
      <c r="Q7" s="11"/>
      <c r="R7" s="11"/>
      <c r="S7" s="11"/>
    </row>
    <row r="8" spans="1:24" x14ac:dyDescent="0.2">
      <c r="A8" s="95">
        <v>1</v>
      </c>
      <c r="B8" s="97">
        <v>10.47</v>
      </c>
      <c r="C8" s="97">
        <v>10.45</v>
      </c>
      <c r="D8" s="97">
        <v>10.79</v>
      </c>
      <c r="E8" s="97">
        <v>10.5</v>
      </c>
      <c r="F8" s="97">
        <v>10.66</v>
      </c>
      <c r="G8" s="97">
        <v>10.55</v>
      </c>
      <c r="H8" s="97">
        <v>10.59</v>
      </c>
      <c r="I8" s="97">
        <v>10.67</v>
      </c>
      <c r="J8" s="97">
        <v>10.61</v>
      </c>
      <c r="K8" s="97">
        <v>10.74</v>
      </c>
      <c r="L8" s="11"/>
      <c r="M8" s="11"/>
      <c r="N8" s="11"/>
      <c r="O8" s="11"/>
      <c r="P8" s="11"/>
      <c r="Q8" s="11"/>
      <c r="R8" s="11"/>
      <c r="S8" s="11"/>
    </row>
    <row r="9" spans="1:24" x14ac:dyDescent="0.2">
      <c r="A9" s="94">
        <v>2</v>
      </c>
      <c r="B9" s="97">
        <v>4.46</v>
      </c>
      <c r="C9" s="97">
        <v>4.47</v>
      </c>
      <c r="D9" s="97">
        <v>4.55</v>
      </c>
      <c r="E9" s="97">
        <v>4.5</v>
      </c>
      <c r="F9" s="97">
        <v>4.5999999999999996</v>
      </c>
      <c r="G9" s="97">
        <v>4.59</v>
      </c>
      <c r="H9" s="97">
        <v>4.58</v>
      </c>
      <c r="I9" s="97">
        <v>4.63</v>
      </c>
      <c r="J9" s="97">
        <v>4.4800000000000004</v>
      </c>
      <c r="K9" s="97">
        <v>4.5599999999999996</v>
      </c>
      <c r="L9" s="11"/>
      <c r="M9" s="11"/>
      <c r="N9" s="11"/>
      <c r="O9" s="11"/>
      <c r="P9" s="11"/>
      <c r="Q9" s="11"/>
      <c r="R9" s="11"/>
      <c r="S9" s="11"/>
    </row>
    <row r="10" spans="1:24" x14ac:dyDescent="0.2">
      <c r="A10" s="94">
        <v>3</v>
      </c>
      <c r="B10" s="97">
        <v>45.24</v>
      </c>
      <c r="C10" s="97">
        <v>45.09</v>
      </c>
      <c r="D10" s="97">
        <v>45.54</v>
      </c>
      <c r="E10" s="97">
        <v>44.55</v>
      </c>
      <c r="F10" s="97">
        <v>45.78</v>
      </c>
      <c r="G10" s="97">
        <v>45.19</v>
      </c>
      <c r="H10" s="97">
        <v>45.8</v>
      </c>
      <c r="I10" s="97">
        <v>46.06</v>
      </c>
      <c r="J10" s="97">
        <v>46.16</v>
      </c>
      <c r="K10" s="97">
        <v>46.47</v>
      </c>
      <c r="L10" s="11"/>
      <c r="M10" s="11"/>
      <c r="N10" s="11"/>
      <c r="O10" s="11"/>
      <c r="P10" s="11"/>
      <c r="Q10" s="11"/>
      <c r="R10" s="11"/>
      <c r="S10" s="11"/>
    </row>
    <row r="11" spans="1:24" x14ac:dyDescent="0.2">
      <c r="A11" s="94">
        <v>4</v>
      </c>
      <c r="B11" s="97">
        <v>54.48</v>
      </c>
      <c r="C11" s="97">
        <v>54.67</v>
      </c>
      <c r="D11" s="97">
        <v>54.44</v>
      </c>
      <c r="E11" s="97">
        <v>55.1</v>
      </c>
      <c r="F11" s="97">
        <v>55.46</v>
      </c>
      <c r="G11" s="97">
        <v>55.18</v>
      </c>
      <c r="H11" s="97">
        <v>55.22</v>
      </c>
      <c r="I11" s="97">
        <v>55.52</v>
      </c>
      <c r="J11" s="97">
        <v>55.47</v>
      </c>
      <c r="K11" s="97">
        <v>55.46</v>
      </c>
      <c r="L11" s="11"/>
      <c r="M11" s="11"/>
      <c r="N11" s="11"/>
      <c r="O11" s="11"/>
      <c r="P11" s="11"/>
      <c r="Q11" s="11"/>
      <c r="R11" s="11"/>
      <c r="S11" s="11"/>
    </row>
    <row r="12" spans="1:24" x14ac:dyDescent="0.2">
      <c r="A12" s="94">
        <v>5</v>
      </c>
      <c r="B12" s="97">
        <v>8.4700000000000006</v>
      </c>
      <c r="C12" s="97">
        <v>8.5299999999999994</v>
      </c>
      <c r="D12" s="97">
        <v>8.49</v>
      </c>
      <c r="E12" s="97">
        <v>8.4499999999999993</v>
      </c>
      <c r="F12" s="97">
        <v>8.52</v>
      </c>
      <c r="G12" s="97">
        <v>8.33</v>
      </c>
      <c r="H12" s="97">
        <v>8.3000000000000007</v>
      </c>
      <c r="I12" s="97">
        <v>8.3000000000000007</v>
      </c>
      <c r="J12" s="97">
        <v>8.2899999999999991</v>
      </c>
      <c r="K12" s="97">
        <v>8.4</v>
      </c>
      <c r="L12" s="11"/>
      <c r="M12" s="11"/>
      <c r="N12" s="11"/>
      <c r="O12" s="11"/>
      <c r="P12" s="11"/>
      <c r="Q12" s="11"/>
      <c r="R12" s="11"/>
      <c r="S12" s="11"/>
    </row>
    <row r="13" spans="1:24" x14ac:dyDescent="0.2">
      <c r="A13" s="94">
        <v>6</v>
      </c>
      <c r="B13" s="97">
        <v>7.04</v>
      </c>
      <c r="C13" s="97">
        <v>7.2</v>
      </c>
      <c r="D13" s="97">
        <v>7.13</v>
      </c>
      <c r="E13" s="97">
        <v>7.18</v>
      </c>
      <c r="F13" s="97">
        <v>7.08</v>
      </c>
      <c r="G13" s="97">
        <v>7.43</v>
      </c>
      <c r="H13" s="97">
        <v>7.41</v>
      </c>
      <c r="I13" s="97">
        <v>7.41</v>
      </c>
      <c r="J13" s="97">
        <v>7.56</v>
      </c>
      <c r="K13" s="97">
        <v>7.47</v>
      </c>
      <c r="L13" s="11"/>
      <c r="M13" s="11"/>
      <c r="N13" s="11"/>
      <c r="O13" s="11"/>
      <c r="P13" s="11"/>
      <c r="Q13" s="11"/>
      <c r="R13" s="11"/>
      <c r="S13" s="11"/>
    </row>
    <row r="14" spans="1:24" x14ac:dyDescent="0.2">
      <c r="A14" s="94">
        <v>7</v>
      </c>
      <c r="B14" s="97">
        <v>3.69</v>
      </c>
      <c r="C14" s="97">
        <v>3.73</v>
      </c>
      <c r="D14" s="97">
        <v>3.72</v>
      </c>
      <c r="E14" s="97">
        <v>3.73</v>
      </c>
      <c r="F14" s="97">
        <v>3.78</v>
      </c>
      <c r="G14" s="97">
        <v>3.75</v>
      </c>
      <c r="H14" s="97">
        <v>3.78</v>
      </c>
      <c r="I14" s="97">
        <v>3.76</v>
      </c>
      <c r="J14" s="97">
        <v>3.79</v>
      </c>
      <c r="K14" s="97">
        <v>3.75</v>
      </c>
      <c r="L14" s="11"/>
      <c r="M14" s="11"/>
      <c r="N14" s="11"/>
      <c r="O14" s="11"/>
      <c r="P14" s="11"/>
      <c r="Q14" s="11"/>
      <c r="R14" s="11"/>
      <c r="S14" s="11"/>
    </row>
    <row r="15" spans="1:24" x14ac:dyDescent="0.2">
      <c r="A15" s="94">
        <v>8</v>
      </c>
      <c r="B15" s="97">
        <v>4.49</v>
      </c>
      <c r="C15" s="97">
        <v>4.5199999999999996</v>
      </c>
      <c r="D15" s="97">
        <v>4.51</v>
      </c>
      <c r="E15" s="97">
        <v>4.54</v>
      </c>
      <c r="F15" s="97">
        <v>4.53</v>
      </c>
      <c r="G15" s="97">
        <v>4.54</v>
      </c>
      <c r="H15" s="97">
        <v>4.47</v>
      </c>
      <c r="I15" s="97">
        <v>4.5999999999999996</v>
      </c>
      <c r="J15" s="97">
        <v>4.49</v>
      </c>
      <c r="K15" s="98"/>
      <c r="L15" s="11"/>
      <c r="M15" s="11"/>
      <c r="N15" s="11"/>
      <c r="O15" s="11"/>
      <c r="P15" s="11"/>
      <c r="Q15" s="11"/>
      <c r="R15" s="11"/>
      <c r="S15" s="11"/>
    </row>
    <row r="16" spans="1:24" x14ac:dyDescent="0.2">
      <c r="A16" s="94">
        <v>9</v>
      </c>
      <c r="B16" s="97">
        <v>3.83</v>
      </c>
      <c r="C16" s="97">
        <v>3.76</v>
      </c>
      <c r="D16" s="97">
        <v>3.83</v>
      </c>
      <c r="E16" s="97">
        <v>3.86</v>
      </c>
      <c r="F16" s="97">
        <v>3.87</v>
      </c>
      <c r="G16" s="97">
        <v>3.78</v>
      </c>
      <c r="H16" s="97">
        <v>3.8</v>
      </c>
      <c r="I16" s="97">
        <v>3.8</v>
      </c>
      <c r="J16" s="97">
        <v>3.81</v>
      </c>
      <c r="K16" s="97">
        <v>3.8</v>
      </c>
      <c r="L16" s="11"/>
      <c r="M16" s="11"/>
      <c r="N16" s="11"/>
      <c r="O16" s="11"/>
      <c r="P16" s="11"/>
      <c r="Q16" s="11"/>
      <c r="R16" s="11"/>
      <c r="S16" s="11"/>
    </row>
    <row r="17" spans="1:19" x14ac:dyDescent="0.2">
      <c r="A17" s="94">
        <v>10</v>
      </c>
      <c r="B17" s="97">
        <v>22.19</v>
      </c>
      <c r="C17" s="97">
        <v>21.87</v>
      </c>
      <c r="D17" s="97">
        <v>22.37</v>
      </c>
      <c r="E17" s="97">
        <v>21.98</v>
      </c>
      <c r="F17" s="97">
        <v>22.42</v>
      </c>
      <c r="G17" s="97">
        <v>22.41</v>
      </c>
      <c r="H17" s="97">
        <v>22.54</v>
      </c>
      <c r="I17" s="97">
        <v>22.44</v>
      </c>
      <c r="J17" s="97">
        <v>22.52</v>
      </c>
      <c r="K17" s="97">
        <v>22.59</v>
      </c>
      <c r="L17" s="11"/>
      <c r="M17" s="11"/>
      <c r="N17" s="11"/>
      <c r="O17" s="11"/>
      <c r="P17" s="11"/>
      <c r="Q17" s="11"/>
      <c r="R17" s="11"/>
      <c r="S17" s="11"/>
    </row>
    <row r="18" spans="1:19" x14ac:dyDescent="0.2">
      <c r="A18" s="94">
        <v>11</v>
      </c>
      <c r="B18" s="97">
        <v>5.74</v>
      </c>
      <c r="C18" s="97">
        <v>5.73</v>
      </c>
      <c r="D18" s="97">
        <v>5.8</v>
      </c>
      <c r="E18" s="97">
        <v>5.64</v>
      </c>
      <c r="F18" s="97">
        <v>5.75</v>
      </c>
      <c r="G18" s="97">
        <v>5.76</v>
      </c>
      <c r="H18" s="97">
        <v>5.69</v>
      </c>
      <c r="I18" s="97">
        <v>5.75</v>
      </c>
      <c r="J18" s="97">
        <v>5.7</v>
      </c>
      <c r="K18" s="97">
        <v>5.75</v>
      </c>
      <c r="L18" s="11"/>
      <c r="M18" s="11"/>
      <c r="N18" s="11"/>
      <c r="O18" s="11"/>
      <c r="P18" s="11"/>
      <c r="Q18" s="11"/>
      <c r="R18" s="11"/>
      <c r="S18" s="11"/>
    </row>
    <row r="19" spans="1:19" x14ac:dyDescent="0.2">
      <c r="A19" s="94">
        <v>12</v>
      </c>
      <c r="B19" s="97">
        <v>4.71</v>
      </c>
      <c r="C19" s="97">
        <v>4.6100000000000003</v>
      </c>
      <c r="D19" s="97">
        <v>4.71</v>
      </c>
      <c r="E19" s="97">
        <v>4.76</v>
      </c>
      <c r="F19" s="97">
        <v>4.75</v>
      </c>
      <c r="G19" s="97">
        <v>4.66</v>
      </c>
      <c r="H19" s="97">
        <v>4.78</v>
      </c>
      <c r="I19" s="97">
        <v>4.75</v>
      </c>
      <c r="J19" s="97">
        <v>4.79</v>
      </c>
      <c r="K19" s="97">
        <v>4.7699999999999996</v>
      </c>
      <c r="L19" s="11"/>
      <c r="M19" s="11"/>
      <c r="N19" s="11"/>
      <c r="O19" s="11"/>
      <c r="P19" s="11"/>
      <c r="Q19" s="11"/>
      <c r="R19" s="11"/>
      <c r="S19" s="11"/>
    </row>
    <row r="20" spans="1:19" ht="15" x14ac:dyDescent="0.25">
      <c r="A20" s="94">
        <v>13</v>
      </c>
      <c r="B20" s="99"/>
      <c r="C20" s="99"/>
      <c r="D20" s="99"/>
      <c r="E20" s="99"/>
      <c r="F20" s="99"/>
      <c r="G20" s="99"/>
      <c r="H20" s="99"/>
      <c r="I20" s="99"/>
      <c r="J20" s="99"/>
      <c r="K20" s="100"/>
      <c r="L20" s="11"/>
      <c r="M20" s="11"/>
      <c r="N20" s="11"/>
      <c r="O20" s="11"/>
      <c r="P20" s="11"/>
      <c r="Q20" s="11"/>
      <c r="R20" s="11"/>
      <c r="S20" s="11"/>
    </row>
    <row r="21" spans="1:19" ht="15" x14ac:dyDescent="0.25">
      <c r="A21" s="94">
        <v>14</v>
      </c>
      <c r="B21" s="99"/>
      <c r="C21" s="99"/>
      <c r="D21" s="99"/>
      <c r="E21" s="99"/>
      <c r="F21" s="99"/>
      <c r="G21" s="99"/>
      <c r="H21" s="99"/>
      <c r="I21" s="99"/>
      <c r="J21" s="99"/>
      <c r="K21" s="100"/>
      <c r="L21" s="11"/>
      <c r="M21" s="11"/>
      <c r="N21" s="11"/>
      <c r="O21" s="11"/>
      <c r="P21" s="11"/>
      <c r="Q21" s="11"/>
      <c r="R21" s="11"/>
      <c r="S21" s="11"/>
    </row>
    <row r="22" spans="1:19" ht="15" x14ac:dyDescent="0.25">
      <c r="A22" s="94">
        <v>15</v>
      </c>
      <c r="B22" s="99"/>
      <c r="C22" s="99"/>
      <c r="D22" s="99"/>
      <c r="E22" s="99"/>
      <c r="F22" s="99"/>
      <c r="G22" s="99"/>
      <c r="H22" s="99"/>
      <c r="I22" s="99"/>
      <c r="J22" s="99"/>
      <c r="K22" s="100"/>
      <c r="L22" s="11"/>
      <c r="M22" s="11"/>
      <c r="N22" s="11"/>
      <c r="O22" s="11"/>
      <c r="P22" s="11"/>
      <c r="Q22" s="11"/>
      <c r="R22" s="11"/>
      <c r="S22" s="11"/>
    </row>
    <row r="23" spans="1:19" ht="14.25" x14ac:dyDescent="0.2">
      <c r="A23" s="94">
        <v>16</v>
      </c>
      <c r="B23" s="101"/>
      <c r="C23" s="101"/>
      <c r="D23" s="101"/>
      <c r="E23" s="101"/>
      <c r="F23" s="101"/>
      <c r="G23" s="102"/>
      <c r="H23" s="102"/>
      <c r="I23" s="102"/>
      <c r="J23" s="102"/>
      <c r="K23" s="100"/>
      <c r="L23" s="11"/>
      <c r="M23" s="11"/>
      <c r="N23" s="11"/>
      <c r="O23" s="11"/>
      <c r="P23" s="11"/>
      <c r="Q23" s="11"/>
      <c r="R23" s="11"/>
      <c r="S23" s="11"/>
    </row>
    <row r="24" spans="1:19" ht="14.25" x14ac:dyDescent="0.2">
      <c r="A24" s="94">
        <v>17</v>
      </c>
      <c r="B24" s="103"/>
      <c r="C24" s="103"/>
      <c r="D24" s="103"/>
      <c r="E24" s="103"/>
      <c r="F24" s="103"/>
      <c r="G24" s="104"/>
      <c r="H24" s="104"/>
      <c r="I24" s="104"/>
      <c r="J24" s="104"/>
      <c r="K24" s="98"/>
      <c r="L24" s="11"/>
      <c r="M24" s="11"/>
      <c r="N24" s="11"/>
      <c r="O24" s="11"/>
      <c r="P24" s="11"/>
      <c r="Q24" s="11"/>
      <c r="R24" s="11"/>
      <c r="S24" s="11"/>
    </row>
    <row r="25" spans="1:19" ht="14.25" x14ac:dyDescent="0.2">
      <c r="A25" s="94">
        <v>18</v>
      </c>
      <c r="B25" s="103"/>
      <c r="C25" s="103"/>
      <c r="D25" s="103"/>
      <c r="E25" s="103"/>
      <c r="F25" s="103"/>
      <c r="G25" s="104"/>
      <c r="H25" s="104"/>
      <c r="I25" s="104"/>
      <c r="J25" s="104"/>
      <c r="K25" s="98"/>
      <c r="L25" s="11"/>
      <c r="M25" s="11"/>
      <c r="N25" s="11"/>
      <c r="O25" s="11"/>
      <c r="P25" s="11"/>
      <c r="Q25" s="11"/>
      <c r="R25" s="11"/>
      <c r="S25" s="11"/>
    </row>
    <row r="26" spans="1:19" ht="14.25" x14ac:dyDescent="0.2">
      <c r="A26" s="94">
        <v>19</v>
      </c>
      <c r="B26" s="103"/>
      <c r="C26" s="103"/>
      <c r="D26" s="103"/>
      <c r="E26" s="103"/>
      <c r="F26" s="103"/>
      <c r="G26" s="104"/>
      <c r="H26" s="104"/>
      <c r="I26" s="104"/>
      <c r="J26" s="104"/>
      <c r="K26" s="98"/>
      <c r="L26" s="11"/>
      <c r="M26" s="11"/>
      <c r="N26" s="11"/>
      <c r="O26" s="11"/>
      <c r="P26" s="11"/>
      <c r="Q26" s="11"/>
      <c r="R26" s="11"/>
      <c r="S26" s="11"/>
    </row>
    <row r="27" spans="1:19" ht="14.25" x14ac:dyDescent="0.2">
      <c r="A27" s="94">
        <v>20</v>
      </c>
      <c r="B27" s="103"/>
      <c r="C27" s="103"/>
      <c r="D27" s="103"/>
      <c r="E27" s="103"/>
      <c r="F27" s="103"/>
      <c r="G27" s="104"/>
      <c r="H27" s="104"/>
      <c r="I27" s="104"/>
      <c r="J27" s="104"/>
      <c r="K27" s="98"/>
      <c r="L27" s="11"/>
      <c r="M27" s="11"/>
      <c r="N27" s="11"/>
      <c r="O27" s="11"/>
      <c r="P27" s="11"/>
      <c r="Q27" s="11"/>
      <c r="R27" s="11"/>
      <c r="S27" s="11"/>
    </row>
    <row r="28" spans="1:19" ht="14.25" x14ac:dyDescent="0.2">
      <c r="A28" s="94">
        <v>21</v>
      </c>
      <c r="B28" s="103"/>
      <c r="C28" s="103"/>
      <c r="D28" s="103"/>
      <c r="E28" s="103"/>
      <c r="F28" s="103"/>
      <c r="G28" s="104"/>
      <c r="H28" s="104"/>
      <c r="I28" s="104"/>
      <c r="J28" s="104"/>
      <c r="K28" s="98"/>
      <c r="L28" s="11"/>
      <c r="M28" s="11"/>
      <c r="N28" s="11"/>
      <c r="O28" s="11"/>
      <c r="P28" s="11"/>
      <c r="Q28" s="11"/>
      <c r="R28" s="11"/>
      <c r="S28" s="11"/>
    </row>
    <row r="29" spans="1:19" ht="14.25" x14ac:dyDescent="0.2">
      <c r="A29" s="94">
        <v>22</v>
      </c>
      <c r="B29" s="103"/>
      <c r="C29" s="103"/>
      <c r="D29" s="103"/>
      <c r="E29" s="103"/>
      <c r="F29" s="103"/>
      <c r="G29" s="104"/>
      <c r="H29" s="104"/>
      <c r="I29" s="104"/>
      <c r="J29" s="104"/>
      <c r="K29" s="98"/>
      <c r="L29" s="20"/>
      <c r="M29" s="20"/>
      <c r="N29" s="20"/>
      <c r="O29" s="20"/>
      <c r="P29" s="20"/>
      <c r="Q29" s="20"/>
      <c r="R29" s="20"/>
      <c r="S29" s="20"/>
    </row>
    <row r="30" spans="1:19" ht="14.25" x14ac:dyDescent="0.2">
      <c r="A30" s="94">
        <v>23</v>
      </c>
      <c r="B30" s="103"/>
      <c r="C30" s="103"/>
      <c r="D30" s="103"/>
      <c r="E30" s="103"/>
      <c r="F30" s="103"/>
      <c r="G30" s="104"/>
      <c r="H30" s="104"/>
      <c r="I30" s="104"/>
      <c r="J30" s="104"/>
      <c r="K30" s="98"/>
      <c r="L30" s="20"/>
      <c r="M30" s="20"/>
      <c r="N30" s="20"/>
      <c r="O30" s="20"/>
      <c r="P30" s="20"/>
      <c r="Q30" s="20"/>
      <c r="R30" s="20"/>
      <c r="S30" s="20"/>
    </row>
    <row r="31" spans="1:19" ht="14.25" x14ac:dyDescent="0.2">
      <c r="A31" s="94">
        <v>24</v>
      </c>
      <c r="B31" s="103"/>
      <c r="C31" s="103"/>
      <c r="D31" s="103"/>
      <c r="E31" s="103"/>
      <c r="F31" s="103"/>
      <c r="G31" s="104"/>
      <c r="H31" s="104"/>
      <c r="I31" s="104"/>
      <c r="J31" s="104"/>
      <c r="K31" s="98"/>
      <c r="L31" s="20"/>
      <c r="M31" s="20"/>
      <c r="N31" s="20"/>
      <c r="O31" s="20"/>
      <c r="P31" s="20"/>
      <c r="Q31" s="20"/>
      <c r="R31" s="20"/>
      <c r="S31" s="20"/>
    </row>
    <row r="32" spans="1:19" ht="15" x14ac:dyDescent="0.2">
      <c r="A32" s="94">
        <v>25</v>
      </c>
      <c r="B32" s="105"/>
      <c r="C32" s="105"/>
      <c r="D32" s="105"/>
      <c r="E32" s="105"/>
      <c r="F32" s="105"/>
      <c r="G32" s="104"/>
      <c r="H32" s="104"/>
      <c r="I32" s="104"/>
      <c r="J32" s="104"/>
      <c r="K32" s="106"/>
      <c r="L32" s="20"/>
      <c r="M32" s="20"/>
      <c r="N32" s="20"/>
      <c r="O32" s="20"/>
      <c r="P32" s="20"/>
      <c r="Q32" s="20"/>
      <c r="R32" s="20"/>
      <c r="S32" s="20"/>
    </row>
    <row r="33" spans="1:19" ht="15" x14ac:dyDescent="0.2">
      <c r="A33" s="94">
        <v>26</v>
      </c>
      <c r="B33" s="105"/>
      <c r="C33" s="105"/>
      <c r="D33" s="105"/>
      <c r="E33" s="105"/>
      <c r="F33" s="105"/>
      <c r="G33" s="104"/>
      <c r="H33" s="104"/>
      <c r="I33" s="104"/>
      <c r="J33" s="104"/>
      <c r="K33" s="106"/>
      <c r="L33" s="20"/>
      <c r="M33" s="20"/>
      <c r="N33" s="20"/>
      <c r="O33" s="20"/>
      <c r="P33" s="20"/>
      <c r="Q33" s="20"/>
      <c r="R33" s="20"/>
      <c r="S33" s="20"/>
    </row>
    <row r="34" spans="1:19" ht="15" x14ac:dyDescent="0.2">
      <c r="A34" s="94">
        <v>27</v>
      </c>
      <c r="B34" s="105"/>
      <c r="C34" s="105"/>
      <c r="D34" s="105"/>
      <c r="E34" s="105"/>
      <c r="F34" s="105"/>
      <c r="G34" s="104"/>
      <c r="H34" s="104"/>
      <c r="I34" s="104"/>
      <c r="J34" s="104"/>
      <c r="K34" s="106"/>
      <c r="L34" s="20"/>
      <c r="M34" s="20"/>
      <c r="N34" s="20"/>
      <c r="O34" s="20"/>
      <c r="P34" s="20"/>
      <c r="Q34" s="20"/>
      <c r="R34" s="20"/>
      <c r="S34" s="20"/>
    </row>
    <row r="35" spans="1:19" ht="15" x14ac:dyDescent="0.2">
      <c r="A35" s="94">
        <v>28</v>
      </c>
      <c r="B35" s="105"/>
      <c r="C35" s="105"/>
      <c r="D35" s="105"/>
      <c r="E35" s="105"/>
      <c r="F35" s="105"/>
      <c r="G35" s="104"/>
      <c r="H35" s="104"/>
      <c r="I35" s="104"/>
      <c r="J35" s="104"/>
      <c r="K35" s="106"/>
      <c r="L35" s="20"/>
      <c r="M35" s="20"/>
      <c r="N35" s="20"/>
      <c r="O35" s="20"/>
      <c r="P35" s="20"/>
      <c r="Q35" s="20"/>
      <c r="R35" s="20"/>
      <c r="S35" s="20"/>
    </row>
    <row r="36" spans="1:19" ht="15" x14ac:dyDescent="0.2">
      <c r="A36" s="94">
        <v>29</v>
      </c>
      <c r="B36" s="105"/>
      <c r="C36" s="105"/>
      <c r="D36" s="105"/>
      <c r="E36" s="105"/>
      <c r="F36" s="105"/>
      <c r="G36" s="104"/>
      <c r="H36" s="104"/>
      <c r="I36" s="104"/>
      <c r="J36" s="104"/>
      <c r="K36" s="106"/>
      <c r="L36" s="20"/>
      <c r="M36" s="20"/>
      <c r="N36" s="20"/>
      <c r="O36" s="20"/>
      <c r="P36" s="20"/>
      <c r="Q36" s="20"/>
      <c r="R36" s="20"/>
      <c r="S36" s="20"/>
    </row>
    <row r="37" spans="1:19" ht="15" customHeight="1" x14ac:dyDescent="0.2">
      <c r="A37" s="94">
        <v>30</v>
      </c>
      <c r="B37" s="105"/>
      <c r="C37" s="105"/>
      <c r="D37" s="105"/>
      <c r="E37" s="105"/>
      <c r="F37" s="105"/>
      <c r="G37" s="104"/>
      <c r="H37" s="104"/>
      <c r="I37" s="104"/>
      <c r="J37" s="104"/>
      <c r="K37" s="106"/>
      <c r="L37" s="36"/>
      <c r="M37" s="37"/>
      <c r="N37" s="37"/>
      <c r="O37" s="37"/>
      <c r="P37" s="37"/>
      <c r="Q37" s="37"/>
      <c r="R37" s="37"/>
      <c r="S37" s="37"/>
    </row>
    <row r="38" spans="1:19" ht="15" x14ac:dyDescent="0.2">
      <c r="A38" s="94">
        <v>31</v>
      </c>
      <c r="B38" s="105"/>
      <c r="C38" s="105"/>
      <c r="D38" s="105"/>
      <c r="E38" s="105"/>
      <c r="F38" s="105"/>
      <c r="G38" s="104"/>
      <c r="H38" s="104"/>
      <c r="I38" s="104"/>
      <c r="J38" s="104"/>
      <c r="K38" s="106"/>
      <c r="L38" s="38"/>
      <c r="M38" s="37"/>
      <c r="N38" s="37"/>
      <c r="O38" s="37"/>
      <c r="P38" s="37"/>
      <c r="Q38" s="37"/>
      <c r="R38" s="37"/>
      <c r="S38" s="37"/>
    </row>
    <row r="39" spans="1:19" ht="15" x14ac:dyDescent="0.2">
      <c r="A39" s="94">
        <v>32</v>
      </c>
      <c r="B39" s="105"/>
      <c r="C39" s="105"/>
      <c r="D39" s="105"/>
      <c r="E39" s="105"/>
      <c r="F39" s="105"/>
      <c r="G39" s="104"/>
      <c r="H39" s="104"/>
      <c r="I39" s="104"/>
      <c r="J39" s="104"/>
      <c r="K39" s="106"/>
      <c r="L39" s="38"/>
      <c r="M39" s="37"/>
      <c r="N39" s="37"/>
      <c r="O39" s="37"/>
      <c r="P39" s="37"/>
      <c r="Q39" s="37"/>
      <c r="R39" s="37"/>
      <c r="S39" s="37"/>
    </row>
    <row r="40" spans="1:19" ht="15" x14ac:dyDescent="0.2">
      <c r="A40" s="94">
        <v>33</v>
      </c>
      <c r="B40" s="105"/>
      <c r="C40" s="105"/>
      <c r="D40" s="105"/>
      <c r="E40" s="105"/>
      <c r="F40" s="105"/>
      <c r="G40" s="104"/>
      <c r="H40" s="104"/>
      <c r="I40" s="104"/>
      <c r="J40" s="104"/>
      <c r="K40" s="106"/>
      <c r="L40" s="122" t="s">
        <v>30</v>
      </c>
      <c r="M40" s="123"/>
      <c r="N40" s="123"/>
      <c r="O40" s="123"/>
      <c r="P40" s="123"/>
      <c r="Q40" s="123"/>
      <c r="R40" s="123"/>
      <c r="S40" s="123"/>
    </row>
    <row r="41" spans="1:19" ht="15" x14ac:dyDescent="0.2">
      <c r="A41" s="94">
        <v>34</v>
      </c>
      <c r="B41" s="105"/>
      <c r="C41" s="105"/>
      <c r="D41" s="105"/>
      <c r="E41" s="105"/>
      <c r="F41" s="105"/>
      <c r="G41" s="104"/>
      <c r="H41" s="104"/>
      <c r="I41" s="104"/>
      <c r="J41" s="104"/>
      <c r="K41" s="106"/>
      <c r="L41" s="39"/>
      <c r="M41" s="40"/>
      <c r="N41" s="40"/>
      <c r="O41" s="40"/>
      <c r="P41" s="40"/>
      <c r="Q41" s="40"/>
      <c r="R41" s="40"/>
      <c r="S41" s="40"/>
    </row>
    <row r="42" spans="1:19" ht="15" x14ac:dyDescent="0.2">
      <c r="A42" s="94">
        <v>35</v>
      </c>
      <c r="B42" s="105"/>
      <c r="C42" s="105"/>
      <c r="D42" s="105"/>
      <c r="E42" s="105"/>
      <c r="F42" s="105"/>
      <c r="G42" s="104"/>
      <c r="H42" s="104"/>
      <c r="I42" s="104"/>
      <c r="J42" s="104"/>
      <c r="K42" s="106"/>
      <c r="L42" s="39"/>
      <c r="M42" s="40"/>
      <c r="N42" s="40"/>
      <c r="O42" s="40"/>
      <c r="P42" s="40"/>
      <c r="Q42" s="40"/>
      <c r="R42" s="40"/>
      <c r="S42" s="40"/>
    </row>
    <row r="43" spans="1:19" ht="15" x14ac:dyDescent="0.2">
      <c r="A43" s="94">
        <v>36</v>
      </c>
      <c r="B43" s="105"/>
      <c r="C43" s="105"/>
      <c r="D43" s="105"/>
      <c r="E43" s="105"/>
      <c r="F43" s="105"/>
      <c r="G43" s="104"/>
      <c r="H43" s="104"/>
      <c r="I43" s="104"/>
      <c r="J43" s="104"/>
      <c r="K43" s="106"/>
      <c r="L43" s="39"/>
      <c r="M43" s="40"/>
      <c r="N43" s="40"/>
      <c r="O43" s="40"/>
      <c r="P43" s="40"/>
      <c r="Q43" s="40"/>
      <c r="R43" s="40"/>
      <c r="S43" s="40"/>
    </row>
    <row r="44" spans="1:19" x14ac:dyDescent="0.2">
      <c r="A44" s="94">
        <v>37</v>
      </c>
      <c r="B44" s="104"/>
      <c r="C44" s="104"/>
      <c r="D44" s="104"/>
      <c r="E44" s="107"/>
      <c r="F44" s="104"/>
      <c r="G44" s="104"/>
      <c r="H44" s="104"/>
      <c r="I44" s="104"/>
      <c r="J44" s="104"/>
      <c r="K44" s="98"/>
      <c r="L44" s="39"/>
      <c r="M44" s="40"/>
      <c r="N44" s="40"/>
      <c r="O44" s="40"/>
      <c r="P44" s="40"/>
      <c r="Q44" s="40"/>
      <c r="R44" s="40"/>
      <c r="S44" s="40"/>
    </row>
    <row r="45" spans="1:19" x14ac:dyDescent="0.2">
      <c r="A45" s="94">
        <v>38</v>
      </c>
      <c r="B45" s="104"/>
      <c r="C45" s="104"/>
      <c r="D45" s="104"/>
      <c r="E45" s="107"/>
      <c r="F45" s="104"/>
      <c r="G45" s="104"/>
      <c r="H45" s="104"/>
      <c r="I45" s="104"/>
      <c r="J45" s="104"/>
      <c r="K45" s="98"/>
      <c r="L45" s="20"/>
      <c r="M45" s="20"/>
      <c r="N45" s="20"/>
      <c r="O45" s="20"/>
      <c r="P45" s="20"/>
      <c r="Q45" s="20"/>
      <c r="R45" s="20"/>
      <c r="S45" s="20"/>
    </row>
    <row r="46" spans="1:19" x14ac:dyDescent="0.2">
      <c r="A46" s="94">
        <v>39</v>
      </c>
      <c r="B46" s="104"/>
      <c r="C46" s="104"/>
      <c r="D46" s="104"/>
      <c r="E46" s="107"/>
      <c r="F46" s="104"/>
      <c r="G46" s="104"/>
      <c r="H46" s="104"/>
      <c r="I46" s="104"/>
      <c r="J46" s="104"/>
      <c r="K46" s="106"/>
      <c r="L46" s="20"/>
      <c r="M46" s="20"/>
      <c r="N46" s="20"/>
      <c r="O46" s="20"/>
      <c r="P46" s="20"/>
      <c r="Q46" s="20"/>
      <c r="R46" s="20"/>
      <c r="S46" s="20"/>
    </row>
    <row r="47" spans="1:19" x14ac:dyDescent="0.2">
      <c r="A47" s="94">
        <v>40</v>
      </c>
      <c r="B47" s="104"/>
      <c r="C47" s="104"/>
      <c r="D47" s="104"/>
      <c r="E47" s="107"/>
      <c r="F47" s="104"/>
      <c r="G47" s="104"/>
      <c r="H47" s="104"/>
      <c r="I47" s="104"/>
      <c r="J47" s="104"/>
      <c r="K47" s="106"/>
      <c r="L47" s="20"/>
      <c r="M47" s="20"/>
      <c r="N47" s="20"/>
      <c r="O47" s="20"/>
      <c r="P47" s="20"/>
      <c r="Q47" s="20"/>
      <c r="R47" s="20"/>
      <c r="S47" s="20"/>
    </row>
    <row r="48" spans="1:19" x14ac:dyDescent="0.2">
      <c r="A48" s="94">
        <v>41</v>
      </c>
      <c r="B48" s="104"/>
      <c r="C48" s="104"/>
      <c r="D48" s="104"/>
      <c r="E48" s="107"/>
      <c r="F48" s="104"/>
      <c r="G48" s="104"/>
      <c r="H48" s="104"/>
      <c r="I48" s="104"/>
      <c r="J48" s="104"/>
      <c r="K48" s="106"/>
      <c r="L48" s="20"/>
      <c r="M48" s="20"/>
      <c r="N48" s="20"/>
      <c r="O48" s="20"/>
      <c r="P48" s="20"/>
      <c r="Q48" s="20"/>
      <c r="R48" s="20"/>
      <c r="S48" s="20"/>
    </row>
    <row r="49" spans="1:30" x14ac:dyDescent="0.2">
      <c r="A49" s="94">
        <v>42</v>
      </c>
      <c r="B49" s="104"/>
      <c r="C49" s="104"/>
      <c r="D49" s="104"/>
      <c r="E49" s="107"/>
      <c r="F49" s="104"/>
      <c r="G49" s="104"/>
      <c r="H49" s="104"/>
      <c r="I49" s="104"/>
      <c r="J49" s="104"/>
      <c r="K49" s="106"/>
      <c r="L49" s="20"/>
      <c r="M49" s="20"/>
      <c r="N49" s="20"/>
      <c r="O49" s="20"/>
      <c r="P49" s="20"/>
      <c r="Q49" s="20"/>
      <c r="R49" s="20"/>
      <c r="S49" s="20"/>
    </row>
    <row r="50" spans="1:30" x14ac:dyDescent="0.2">
      <c r="A50" s="94">
        <v>43</v>
      </c>
      <c r="B50" s="104"/>
      <c r="C50" s="104"/>
      <c r="D50" s="104"/>
      <c r="E50" s="107"/>
      <c r="F50" s="104"/>
      <c r="G50" s="104"/>
      <c r="H50" s="104"/>
      <c r="I50" s="104"/>
      <c r="J50" s="104"/>
      <c r="K50" s="106"/>
      <c r="L50" s="20"/>
      <c r="M50" s="20"/>
      <c r="N50" s="20"/>
      <c r="O50" s="20"/>
      <c r="P50" s="20"/>
      <c r="Q50" s="20"/>
      <c r="R50" s="20"/>
      <c r="S50" s="20"/>
    </row>
    <row r="51" spans="1:30" x14ac:dyDescent="0.2">
      <c r="A51" s="94">
        <v>44</v>
      </c>
      <c r="B51" s="104"/>
      <c r="C51" s="104"/>
      <c r="D51" s="104"/>
      <c r="E51" s="107"/>
      <c r="F51" s="104"/>
      <c r="G51" s="104"/>
      <c r="H51" s="104"/>
      <c r="I51" s="104"/>
      <c r="J51" s="104"/>
      <c r="K51" s="106"/>
      <c r="L51" s="20"/>
      <c r="M51" s="20"/>
      <c r="N51" s="20"/>
      <c r="O51" s="20"/>
      <c r="P51" s="20"/>
      <c r="Q51" s="20"/>
      <c r="R51" s="20"/>
      <c r="S51" s="20"/>
    </row>
    <row r="52" spans="1:30" x14ac:dyDescent="0.2">
      <c r="A52" s="94">
        <v>45</v>
      </c>
      <c r="B52" s="104"/>
      <c r="C52" s="104"/>
      <c r="D52" s="104"/>
      <c r="E52" s="107"/>
      <c r="F52" s="104"/>
      <c r="G52" s="104"/>
      <c r="H52" s="104"/>
      <c r="I52" s="104"/>
      <c r="J52" s="104"/>
      <c r="K52" s="106"/>
      <c r="L52" s="20"/>
      <c r="M52" s="20"/>
      <c r="N52" s="20"/>
      <c r="O52" s="20"/>
      <c r="P52" s="20"/>
      <c r="Q52" s="20"/>
      <c r="R52" s="20"/>
      <c r="S52" s="20"/>
    </row>
    <row r="53" spans="1:30" x14ac:dyDescent="0.2">
      <c r="A53" s="94">
        <v>46</v>
      </c>
      <c r="B53" s="104"/>
      <c r="C53" s="104"/>
      <c r="D53" s="104"/>
      <c r="E53" s="107"/>
      <c r="F53" s="104"/>
      <c r="G53" s="104"/>
      <c r="H53" s="104"/>
      <c r="I53" s="104"/>
      <c r="J53" s="104"/>
      <c r="K53" s="106"/>
      <c r="L53" s="20"/>
      <c r="M53" s="20"/>
      <c r="N53" s="20"/>
      <c r="O53" s="20"/>
      <c r="P53" s="20"/>
      <c r="Q53" s="20"/>
      <c r="R53" s="20"/>
      <c r="S53" s="20"/>
    </row>
    <row r="54" spans="1:30" x14ac:dyDescent="0.2">
      <c r="A54" s="94">
        <v>47</v>
      </c>
      <c r="B54" s="104"/>
      <c r="C54" s="104"/>
      <c r="D54" s="104"/>
      <c r="E54" s="107"/>
      <c r="F54" s="104"/>
      <c r="G54" s="104"/>
      <c r="H54" s="104"/>
      <c r="I54" s="104"/>
      <c r="J54" s="104"/>
      <c r="K54" s="106"/>
      <c r="L54" s="20"/>
      <c r="M54" s="20"/>
      <c r="N54" s="20"/>
      <c r="O54" s="20"/>
      <c r="P54" s="20"/>
      <c r="Q54" s="20"/>
      <c r="R54" s="20"/>
      <c r="S54" s="20"/>
    </row>
    <row r="55" spans="1:30" x14ac:dyDescent="0.2">
      <c r="A55" s="94">
        <v>48</v>
      </c>
      <c r="B55" s="104"/>
      <c r="C55" s="104"/>
      <c r="D55" s="104"/>
      <c r="E55" s="107"/>
      <c r="F55" s="104"/>
      <c r="G55" s="104"/>
      <c r="H55" s="104"/>
      <c r="I55" s="104"/>
      <c r="J55" s="104"/>
      <c r="K55" s="106"/>
      <c r="L55" s="20"/>
      <c r="M55" s="20"/>
      <c r="N55" s="20"/>
      <c r="O55" s="20"/>
      <c r="P55" s="20"/>
      <c r="Q55" s="20"/>
      <c r="R55" s="20"/>
      <c r="S55" s="20"/>
    </row>
    <row r="56" spans="1:30" x14ac:dyDescent="0.2">
      <c r="A56" s="94">
        <v>49</v>
      </c>
      <c r="B56" s="104"/>
      <c r="C56" s="104"/>
      <c r="D56" s="104"/>
      <c r="E56" s="107"/>
      <c r="F56" s="104"/>
      <c r="G56" s="104"/>
      <c r="H56" s="104"/>
      <c r="I56" s="104"/>
      <c r="J56" s="104"/>
      <c r="K56" s="106"/>
      <c r="L56" s="20"/>
      <c r="M56" s="20"/>
      <c r="N56" s="20"/>
      <c r="O56" s="20"/>
      <c r="P56" s="20"/>
      <c r="Q56" s="20"/>
      <c r="R56" s="20"/>
      <c r="S56" s="20"/>
    </row>
    <row r="57" spans="1:30" ht="13.5" thickBot="1" x14ac:dyDescent="0.25">
      <c r="A57" s="96">
        <v>50</v>
      </c>
      <c r="B57" s="104"/>
      <c r="C57" s="104"/>
      <c r="D57" s="104"/>
      <c r="E57" s="107"/>
      <c r="F57" s="104"/>
      <c r="G57" s="104"/>
      <c r="H57" s="104"/>
      <c r="I57" s="104"/>
      <c r="J57" s="104"/>
      <c r="K57" s="106"/>
      <c r="L57" s="20"/>
      <c r="M57" s="20"/>
      <c r="N57" s="20"/>
      <c r="O57" s="20"/>
      <c r="P57" s="20"/>
      <c r="Q57" s="20"/>
      <c r="R57" s="20"/>
      <c r="S57" s="20"/>
    </row>
    <row r="58" spans="1:30" x14ac:dyDescent="0.2">
      <c r="A58" s="1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0"/>
      <c r="M58" s="22"/>
      <c r="N58" s="22"/>
      <c r="O58" s="22"/>
      <c r="P58" s="22"/>
      <c r="Q58" s="22"/>
      <c r="R58" s="22"/>
      <c r="S58" s="22"/>
    </row>
    <row r="59" spans="1:30" x14ac:dyDescent="0.2">
      <c r="A59" s="10"/>
      <c r="B59" s="23"/>
      <c r="C59" s="23"/>
      <c r="D59" s="23"/>
      <c r="E59" s="23"/>
      <c r="F59" s="23"/>
      <c r="G59" s="23"/>
      <c r="H59" s="21"/>
      <c r="I59" s="21"/>
      <c r="J59" s="21"/>
      <c r="K59" s="21"/>
      <c r="L59" s="20"/>
      <c r="M59" s="22"/>
      <c r="N59" s="22"/>
      <c r="O59" s="22"/>
      <c r="P59" s="22"/>
      <c r="Q59" s="22"/>
      <c r="R59" s="22"/>
      <c r="S59" s="22"/>
    </row>
    <row r="60" spans="1:30" x14ac:dyDescent="0.2">
      <c r="A60" s="10"/>
      <c r="B60" s="23"/>
      <c r="C60" s="23"/>
      <c r="D60" s="23"/>
      <c r="E60" s="23"/>
      <c r="F60" s="23"/>
      <c r="G60" s="23"/>
      <c r="H60" s="21"/>
      <c r="I60" s="21"/>
      <c r="J60" s="21"/>
      <c r="K60" s="21"/>
      <c r="L60" s="20"/>
      <c r="M60" s="22"/>
      <c r="N60" s="22"/>
      <c r="O60" s="22"/>
      <c r="P60" s="22"/>
      <c r="Q60" s="22"/>
      <c r="R60" s="22"/>
      <c r="S60" s="22"/>
    </row>
    <row r="61" spans="1:30" x14ac:dyDescent="0.2">
      <c r="A61" s="10"/>
      <c r="B61" s="133" t="s">
        <v>26</v>
      </c>
      <c r="C61" s="134"/>
      <c r="D61" s="134"/>
      <c r="E61" s="134"/>
      <c r="F61" s="134"/>
      <c r="G61" s="134"/>
      <c r="H61" s="134"/>
      <c r="I61" s="134"/>
      <c r="J61" s="134"/>
      <c r="K61" s="134"/>
      <c r="L61" s="20"/>
      <c r="M61" s="22"/>
      <c r="N61" s="22"/>
      <c r="O61" s="22"/>
      <c r="P61" s="22"/>
      <c r="Q61" s="22"/>
      <c r="R61" s="22"/>
      <c r="S61" s="22"/>
    </row>
    <row r="62" spans="1:30" x14ac:dyDescent="0.2">
      <c r="A62" s="10"/>
      <c r="B62" s="23"/>
      <c r="C62" s="23"/>
      <c r="D62" s="23"/>
      <c r="E62" s="23"/>
      <c r="F62" s="23"/>
      <c r="G62" s="23"/>
      <c r="H62" s="21"/>
      <c r="I62" s="21"/>
      <c r="J62" s="21"/>
      <c r="K62" s="21"/>
      <c r="L62" s="20"/>
      <c r="M62" s="22"/>
      <c r="N62" s="22"/>
      <c r="O62" s="22"/>
      <c r="P62" s="22"/>
      <c r="Q62" s="22"/>
      <c r="R62" s="22"/>
      <c r="S62" s="22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3.5" thickBot="1" x14ac:dyDescent="0.25">
      <c r="A63" s="24" t="s">
        <v>20</v>
      </c>
      <c r="B63" s="16" t="s">
        <v>0</v>
      </c>
      <c r="C63" s="16" t="s">
        <v>1</v>
      </c>
      <c r="D63" s="16" t="s">
        <v>2</v>
      </c>
      <c r="E63" s="16" t="s">
        <v>3</v>
      </c>
      <c r="F63" s="16" t="s">
        <v>4</v>
      </c>
      <c r="G63" s="16" t="s">
        <v>5</v>
      </c>
      <c r="H63" s="16" t="s">
        <v>6</v>
      </c>
      <c r="I63" s="16" t="s">
        <v>27</v>
      </c>
      <c r="J63" s="16" t="s">
        <v>28</v>
      </c>
      <c r="K63" s="16" t="s">
        <v>101</v>
      </c>
      <c r="L63" s="11"/>
      <c r="M63" s="22"/>
      <c r="N63" s="22"/>
      <c r="O63" s="22"/>
      <c r="P63" s="22"/>
      <c r="Q63" s="22"/>
      <c r="R63" s="22"/>
      <c r="S63" s="22"/>
      <c r="U63" s="8"/>
      <c r="V63" s="8"/>
      <c r="W63" s="8"/>
      <c r="X63" s="8"/>
      <c r="Y63" s="8"/>
      <c r="Z63" s="8"/>
      <c r="AA63" s="8"/>
      <c r="AB63" s="8"/>
      <c r="AC63" s="8"/>
      <c r="AD63" s="6"/>
    </row>
    <row r="64" spans="1:30" x14ac:dyDescent="0.2">
      <c r="A64" s="25">
        <v>1</v>
      </c>
      <c r="B64" s="21">
        <f>IF((B8&lt;&gt;0)*ISNUMBER(B8),100*(B8/B8),"")</f>
        <v>100</v>
      </c>
      <c r="C64" s="21">
        <f t="shared" ref="C64:C75" si="0">IF((B8&lt;&gt;0)*ISNUMBER(C8),100*(C8/B8),"")</f>
        <v>99.808978032473718</v>
      </c>
      <c r="D64" s="21">
        <f t="shared" ref="D64:D75" si="1">IF((B8&lt;&gt;0)*ISNUMBER(D8),100*(D8/B8),"")</f>
        <v>103.05635148042023</v>
      </c>
      <c r="E64" s="21">
        <f t="shared" ref="E64:E75" si="2">IF((B8&lt;&gt;0)*ISNUMBER(E8),100*(E8/B8),"")</f>
        <v>100.2865329512894</v>
      </c>
      <c r="F64" s="21">
        <f t="shared" ref="F64:F75" si="3">IF((B8&lt;&gt;0)*ISNUMBER(F8),100*(F8/B8),"")</f>
        <v>101.8147086914995</v>
      </c>
      <c r="G64" s="21">
        <f t="shared" ref="G64:G75" si="4">IF((B8&lt;&gt;0)*ISNUMBER(G8),100*(G8/B8),"")</f>
        <v>100.76408787010507</v>
      </c>
      <c r="H64" s="21">
        <f t="shared" ref="H64:H75" si="5">IF((B8&lt;&gt;0)*ISNUMBER(H8),100*(H8/B8),"")</f>
        <v>101.14613180515759</v>
      </c>
      <c r="I64" s="21">
        <f t="shared" ref="I64:I75" si="6">IF((B8&lt;&gt;0)*ISNUMBER(I8),100*(I8/B8),"")</f>
        <v>101.91021967526265</v>
      </c>
      <c r="J64" s="21">
        <f t="shared" ref="J64:J75" si="7">IF((B8&lt;&gt;0)*ISNUMBER(J8),100*(J8/B8),"")</f>
        <v>101.33715377268385</v>
      </c>
      <c r="K64" s="21">
        <f t="shared" ref="K64:K75" si="8">IF((B8&lt;&gt;0)*ISNUMBER(K8),100*(K8/B8),"")</f>
        <v>102.57879656160458</v>
      </c>
      <c r="L64" s="18"/>
      <c r="M64" s="22"/>
      <c r="N64" s="22"/>
      <c r="O64" s="22"/>
      <c r="P64" s="22"/>
      <c r="Q64" s="22"/>
      <c r="R64" s="22"/>
      <c r="S64" s="22"/>
      <c r="U64" s="6"/>
      <c r="V64" s="7"/>
      <c r="W64" s="7"/>
      <c r="X64" s="7"/>
      <c r="Y64" s="7"/>
      <c r="Z64" s="7"/>
      <c r="AA64" s="7"/>
      <c r="AB64" s="7"/>
      <c r="AC64" s="7"/>
      <c r="AD64" s="6"/>
    </row>
    <row r="65" spans="1:30" x14ac:dyDescent="0.2">
      <c r="A65" s="26">
        <v>2</v>
      </c>
      <c r="B65" s="21">
        <f t="shared" ref="B65:B75" si="9">IF((B9&lt;&gt;0)*ISNUMBER(B9),100*(B9/B9),"")</f>
        <v>100</v>
      </c>
      <c r="C65" s="21">
        <f t="shared" si="0"/>
        <v>100.22421524663676</v>
      </c>
      <c r="D65" s="21">
        <f t="shared" si="1"/>
        <v>102.01793721973094</v>
      </c>
      <c r="E65" s="21">
        <f t="shared" si="2"/>
        <v>100.89686098654708</v>
      </c>
      <c r="F65" s="21">
        <f t="shared" si="3"/>
        <v>103.13901345291478</v>
      </c>
      <c r="G65" s="21">
        <f t="shared" si="4"/>
        <v>102.91479820627802</v>
      </c>
      <c r="H65" s="21">
        <f t="shared" si="5"/>
        <v>102.69058295964126</v>
      </c>
      <c r="I65" s="21">
        <f t="shared" si="6"/>
        <v>103.81165919282512</v>
      </c>
      <c r="J65" s="21">
        <f t="shared" si="7"/>
        <v>100.44843049327355</v>
      </c>
      <c r="K65" s="21">
        <f t="shared" si="8"/>
        <v>102.2421524663677</v>
      </c>
      <c r="L65" s="18"/>
      <c r="M65" s="22"/>
      <c r="N65" s="22"/>
      <c r="O65" s="22"/>
      <c r="P65" s="22"/>
      <c r="Q65" s="22"/>
      <c r="R65" s="22"/>
      <c r="S65" s="22"/>
      <c r="U65" s="6"/>
      <c r="V65" s="7"/>
      <c r="W65" s="7"/>
      <c r="X65" s="7"/>
      <c r="Y65" s="7"/>
      <c r="Z65" s="7"/>
      <c r="AA65" s="7"/>
      <c r="AB65" s="7"/>
      <c r="AC65" s="7"/>
      <c r="AD65" s="6"/>
    </row>
    <row r="66" spans="1:30" x14ac:dyDescent="0.2">
      <c r="A66" s="26">
        <v>3</v>
      </c>
      <c r="B66" s="21">
        <f t="shared" si="9"/>
        <v>100</v>
      </c>
      <c r="C66" s="21">
        <f t="shared" si="0"/>
        <v>99.668435013262595</v>
      </c>
      <c r="D66" s="21">
        <f t="shared" si="1"/>
        <v>100.6631299734748</v>
      </c>
      <c r="E66" s="21">
        <f t="shared" si="2"/>
        <v>98.474801061007938</v>
      </c>
      <c r="F66" s="21">
        <f t="shared" si="3"/>
        <v>101.19363395225464</v>
      </c>
      <c r="G66" s="21">
        <f t="shared" si="4"/>
        <v>99.889478337754184</v>
      </c>
      <c r="H66" s="21">
        <f t="shared" si="5"/>
        <v>101.23784261715296</v>
      </c>
      <c r="I66" s="21">
        <f t="shared" si="6"/>
        <v>101.81255526083113</v>
      </c>
      <c r="J66" s="21">
        <f t="shared" si="7"/>
        <v>102.03359858532271</v>
      </c>
      <c r="K66" s="21">
        <f t="shared" si="8"/>
        <v>102.71883289124668</v>
      </c>
      <c r="L66" s="18"/>
      <c r="M66" s="22"/>
      <c r="N66" s="22"/>
      <c r="O66" s="22"/>
      <c r="P66" s="22"/>
      <c r="Q66" s="22"/>
      <c r="R66" s="22"/>
      <c r="S66" s="22"/>
      <c r="U66" s="6"/>
      <c r="V66" s="7"/>
      <c r="W66" s="7"/>
      <c r="X66" s="7"/>
      <c r="Y66" s="7"/>
      <c r="Z66" s="7"/>
      <c r="AA66" s="7"/>
      <c r="AB66" s="7"/>
      <c r="AC66" s="7"/>
      <c r="AD66" s="6"/>
    </row>
    <row r="67" spans="1:30" x14ac:dyDescent="0.2">
      <c r="A67" s="26">
        <v>4</v>
      </c>
      <c r="B67" s="21">
        <f t="shared" si="9"/>
        <v>100</v>
      </c>
      <c r="C67" s="21">
        <f t="shared" si="0"/>
        <v>100.34875183553598</v>
      </c>
      <c r="D67" s="21">
        <f t="shared" si="1"/>
        <v>99.926578560939788</v>
      </c>
      <c r="E67" s="21">
        <f t="shared" si="2"/>
        <v>101.13803230543319</v>
      </c>
      <c r="F67" s="21">
        <f t="shared" si="3"/>
        <v>101.79882525697504</v>
      </c>
      <c r="G67" s="21">
        <f t="shared" si="4"/>
        <v>101.28487518355359</v>
      </c>
      <c r="H67" s="21">
        <f t="shared" si="5"/>
        <v>101.35829662261379</v>
      </c>
      <c r="I67" s="21">
        <f t="shared" si="6"/>
        <v>101.90895741556535</v>
      </c>
      <c r="J67" s="21">
        <f t="shared" si="7"/>
        <v>101.8171806167401</v>
      </c>
      <c r="K67" s="21">
        <f t="shared" si="8"/>
        <v>101.79882525697504</v>
      </c>
      <c r="L67" s="18"/>
      <c r="M67" s="22"/>
      <c r="N67" s="22"/>
      <c r="O67" s="22"/>
      <c r="P67" s="22"/>
      <c r="Q67" s="22"/>
      <c r="R67" s="22"/>
      <c r="S67" s="22"/>
      <c r="U67" s="6"/>
      <c r="V67" s="7"/>
      <c r="W67" s="7"/>
      <c r="X67" s="7"/>
      <c r="Y67" s="7"/>
      <c r="Z67" s="7"/>
      <c r="AA67" s="7"/>
      <c r="AB67" s="7"/>
      <c r="AC67" s="7"/>
      <c r="AD67" s="6"/>
    </row>
    <row r="68" spans="1:30" x14ac:dyDescent="0.2">
      <c r="A68" s="26">
        <v>5</v>
      </c>
      <c r="B68" s="21">
        <f t="shared" si="9"/>
        <v>100</v>
      </c>
      <c r="C68" s="21">
        <f t="shared" si="0"/>
        <v>100.70838252656434</v>
      </c>
      <c r="D68" s="21">
        <f t="shared" si="1"/>
        <v>100.23612750885478</v>
      </c>
      <c r="E68" s="21">
        <f t="shared" si="2"/>
        <v>99.763872491145207</v>
      </c>
      <c r="F68" s="21">
        <f t="shared" si="3"/>
        <v>100.59031877213694</v>
      </c>
      <c r="G68" s="21">
        <f t="shared" si="4"/>
        <v>98.347107438016522</v>
      </c>
      <c r="H68" s="21">
        <f t="shared" si="5"/>
        <v>97.992916174734361</v>
      </c>
      <c r="I68" s="21">
        <f t="shared" si="6"/>
        <v>97.992916174734361</v>
      </c>
      <c r="J68" s="21">
        <f t="shared" si="7"/>
        <v>97.874852420306951</v>
      </c>
      <c r="K68" s="21">
        <f t="shared" si="8"/>
        <v>99.173553719008254</v>
      </c>
      <c r="L68" s="18"/>
      <c r="M68" s="10"/>
      <c r="N68" s="10"/>
      <c r="O68" s="10"/>
      <c r="P68" s="10"/>
      <c r="Q68" s="10"/>
      <c r="R68" s="10"/>
      <c r="S68" s="10"/>
      <c r="U68" s="6"/>
      <c r="V68" s="7"/>
      <c r="W68" s="7"/>
      <c r="X68" s="7"/>
      <c r="Y68" s="7"/>
      <c r="Z68" s="7"/>
      <c r="AA68" s="7"/>
      <c r="AB68" s="7"/>
      <c r="AC68" s="7"/>
      <c r="AD68" s="6"/>
    </row>
    <row r="69" spans="1:30" x14ac:dyDescent="0.2">
      <c r="A69" s="26">
        <v>6</v>
      </c>
      <c r="B69" s="21">
        <f t="shared" si="9"/>
        <v>100</v>
      </c>
      <c r="C69" s="21">
        <f t="shared" si="0"/>
        <v>102.27272727272727</v>
      </c>
      <c r="D69" s="21">
        <f t="shared" si="1"/>
        <v>101.27840909090908</v>
      </c>
      <c r="E69" s="21">
        <f t="shared" si="2"/>
        <v>101.98863636363636</v>
      </c>
      <c r="F69" s="21">
        <f t="shared" si="3"/>
        <v>100.56818181818181</v>
      </c>
      <c r="G69" s="21">
        <f t="shared" si="4"/>
        <v>105.53977272727273</v>
      </c>
      <c r="H69" s="21">
        <f t="shared" si="5"/>
        <v>105.25568181818181</v>
      </c>
      <c r="I69" s="21">
        <f t="shared" si="6"/>
        <v>105.25568181818181</v>
      </c>
      <c r="J69" s="21">
        <f t="shared" si="7"/>
        <v>107.38636363636363</v>
      </c>
      <c r="K69" s="21">
        <f t="shared" si="8"/>
        <v>106.10795454545455</v>
      </c>
      <c r="L69" s="18"/>
      <c r="M69" s="10"/>
      <c r="N69" s="10"/>
      <c r="O69" s="10"/>
      <c r="P69" s="10"/>
      <c r="Q69" s="10"/>
      <c r="R69" s="10"/>
      <c r="S69" s="10"/>
      <c r="U69" s="6"/>
      <c r="V69" s="7"/>
      <c r="W69" s="7"/>
      <c r="X69" s="7"/>
      <c r="Y69" s="7"/>
      <c r="Z69" s="7"/>
      <c r="AA69" s="7"/>
      <c r="AB69" s="7"/>
      <c r="AC69" s="7"/>
      <c r="AD69" s="6"/>
    </row>
    <row r="70" spans="1:30" x14ac:dyDescent="0.2">
      <c r="A70" s="26">
        <v>7</v>
      </c>
      <c r="B70" s="21">
        <f t="shared" si="9"/>
        <v>100</v>
      </c>
      <c r="C70" s="21">
        <f t="shared" si="0"/>
        <v>101.08401084010841</v>
      </c>
      <c r="D70" s="21">
        <f t="shared" si="1"/>
        <v>100.81300813008131</v>
      </c>
      <c r="E70" s="21">
        <f t="shared" si="2"/>
        <v>101.08401084010841</v>
      </c>
      <c r="F70" s="21">
        <f t="shared" si="3"/>
        <v>102.4390243902439</v>
      </c>
      <c r="G70" s="21">
        <f t="shared" si="4"/>
        <v>101.62601626016261</v>
      </c>
      <c r="H70" s="21">
        <f t="shared" si="5"/>
        <v>102.4390243902439</v>
      </c>
      <c r="I70" s="21">
        <f t="shared" si="6"/>
        <v>101.89701897018971</v>
      </c>
      <c r="J70" s="21">
        <f t="shared" si="7"/>
        <v>102.71002710027099</v>
      </c>
      <c r="K70" s="21">
        <f t="shared" si="8"/>
        <v>101.62601626016261</v>
      </c>
      <c r="L70" s="18"/>
      <c r="M70" s="10"/>
      <c r="N70" s="10"/>
      <c r="O70" s="10"/>
      <c r="P70" s="10"/>
      <c r="Q70" s="10"/>
      <c r="R70" s="10"/>
      <c r="S70" s="10"/>
      <c r="U70" s="6"/>
      <c r="V70" s="7"/>
      <c r="W70" s="7"/>
      <c r="X70" s="7"/>
      <c r="Y70" s="7"/>
      <c r="Z70" s="7"/>
      <c r="AA70" s="7"/>
      <c r="AB70" s="7"/>
      <c r="AC70" s="7"/>
      <c r="AD70" s="6"/>
    </row>
    <row r="71" spans="1:30" x14ac:dyDescent="0.2">
      <c r="A71" s="26">
        <v>8</v>
      </c>
      <c r="B71" s="21">
        <f t="shared" si="9"/>
        <v>100</v>
      </c>
      <c r="C71" s="21">
        <f t="shared" si="0"/>
        <v>100.66815144766146</v>
      </c>
      <c r="D71" s="21">
        <f t="shared" si="1"/>
        <v>100.44543429844097</v>
      </c>
      <c r="E71" s="21">
        <f t="shared" si="2"/>
        <v>101.11358574610246</v>
      </c>
      <c r="F71" s="21">
        <f t="shared" si="3"/>
        <v>100.89086859688197</v>
      </c>
      <c r="G71" s="21">
        <f t="shared" si="4"/>
        <v>101.11358574610246</v>
      </c>
      <c r="H71" s="21">
        <f t="shared" si="5"/>
        <v>99.554565701559</v>
      </c>
      <c r="I71" s="21">
        <f t="shared" si="6"/>
        <v>102.44988864142537</v>
      </c>
      <c r="J71" s="21">
        <f t="shared" si="7"/>
        <v>100</v>
      </c>
      <c r="K71" s="21" t="str">
        <f t="shared" si="8"/>
        <v/>
      </c>
      <c r="L71" s="18"/>
      <c r="M71" s="10"/>
      <c r="N71" s="10"/>
      <c r="O71" s="10"/>
      <c r="P71" s="10"/>
      <c r="Q71" s="10"/>
      <c r="R71" s="10"/>
      <c r="S71" s="10"/>
      <c r="U71" s="6"/>
      <c r="V71" s="7"/>
      <c r="W71" s="7"/>
      <c r="X71" s="7"/>
      <c r="Y71" s="7"/>
      <c r="Z71" s="7"/>
      <c r="AA71" s="7"/>
      <c r="AB71" s="7"/>
      <c r="AC71" s="7"/>
      <c r="AD71" s="6"/>
    </row>
    <row r="72" spans="1:30" x14ac:dyDescent="0.2">
      <c r="A72" s="26">
        <v>9</v>
      </c>
      <c r="B72" s="21">
        <f t="shared" si="9"/>
        <v>100</v>
      </c>
      <c r="C72" s="21">
        <f t="shared" si="0"/>
        <v>98.172323759791112</v>
      </c>
      <c r="D72" s="21">
        <f t="shared" si="1"/>
        <v>100</v>
      </c>
      <c r="E72" s="21">
        <f t="shared" si="2"/>
        <v>100.78328981723237</v>
      </c>
      <c r="F72" s="21">
        <f t="shared" si="3"/>
        <v>101.0443864229765</v>
      </c>
      <c r="G72" s="21">
        <f t="shared" si="4"/>
        <v>98.69451697127937</v>
      </c>
      <c r="H72" s="21">
        <f t="shared" si="5"/>
        <v>99.216710182767613</v>
      </c>
      <c r="I72" s="21">
        <f t="shared" si="6"/>
        <v>99.216710182767613</v>
      </c>
      <c r="J72" s="21">
        <f t="shared" si="7"/>
        <v>99.477806788511742</v>
      </c>
      <c r="K72" s="21">
        <f t="shared" si="8"/>
        <v>99.216710182767613</v>
      </c>
      <c r="L72" s="18"/>
      <c r="M72" s="10"/>
      <c r="N72" s="10"/>
      <c r="O72" s="10"/>
      <c r="P72" s="10"/>
      <c r="Q72" s="10"/>
      <c r="R72" s="10"/>
      <c r="S72" s="10"/>
      <c r="U72" s="6"/>
      <c r="V72" s="7"/>
      <c r="W72" s="7"/>
      <c r="X72" s="7"/>
      <c r="Y72" s="7"/>
      <c r="Z72" s="7"/>
      <c r="AA72" s="7"/>
      <c r="AB72" s="7"/>
      <c r="AC72" s="7"/>
      <c r="AD72" s="6"/>
    </row>
    <row r="73" spans="1:30" x14ac:dyDescent="0.2">
      <c r="A73" s="26">
        <v>10</v>
      </c>
      <c r="B73" s="21">
        <f t="shared" si="9"/>
        <v>100</v>
      </c>
      <c r="C73" s="21">
        <f t="shared" si="0"/>
        <v>98.557908968003602</v>
      </c>
      <c r="D73" s="21">
        <f t="shared" si="1"/>
        <v>100.81117620549797</v>
      </c>
      <c r="E73" s="21">
        <f t="shared" si="2"/>
        <v>99.053627760252354</v>
      </c>
      <c r="F73" s="21">
        <f t="shared" si="3"/>
        <v>101.03650292924742</v>
      </c>
      <c r="G73" s="21">
        <f t="shared" si="4"/>
        <v>100.99143758449752</v>
      </c>
      <c r="H73" s="21">
        <f t="shared" si="5"/>
        <v>101.57728706624604</v>
      </c>
      <c r="I73" s="21">
        <f t="shared" si="6"/>
        <v>101.12663361874719</v>
      </c>
      <c r="J73" s="21">
        <f t="shared" si="7"/>
        <v>101.48715637674628</v>
      </c>
      <c r="K73" s="21">
        <f t="shared" si="8"/>
        <v>101.80261378999549</v>
      </c>
      <c r="L73" s="18"/>
      <c r="M73" s="10"/>
      <c r="N73" s="10"/>
      <c r="O73" s="10"/>
      <c r="P73" s="10"/>
      <c r="Q73" s="10"/>
      <c r="R73" s="10"/>
      <c r="S73" s="10"/>
      <c r="U73" s="6"/>
      <c r="V73" s="7"/>
      <c r="W73" s="7"/>
      <c r="X73" s="7"/>
      <c r="Y73" s="7"/>
      <c r="Z73" s="7"/>
      <c r="AA73" s="7"/>
      <c r="AB73" s="7"/>
      <c r="AC73" s="7"/>
      <c r="AD73" s="6"/>
    </row>
    <row r="74" spans="1:30" x14ac:dyDescent="0.2">
      <c r="A74" s="26">
        <v>11</v>
      </c>
      <c r="B74" s="21">
        <f t="shared" si="9"/>
        <v>100</v>
      </c>
      <c r="C74" s="21">
        <f t="shared" si="0"/>
        <v>99.825783972125436</v>
      </c>
      <c r="D74" s="21">
        <f t="shared" si="1"/>
        <v>101.04529616724737</v>
      </c>
      <c r="E74" s="21">
        <f t="shared" si="2"/>
        <v>98.257839721254342</v>
      </c>
      <c r="F74" s="21">
        <f t="shared" si="3"/>
        <v>100.17421602787455</v>
      </c>
      <c r="G74" s="21">
        <f t="shared" si="4"/>
        <v>100.34843205574913</v>
      </c>
      <c r="H74" s="21">
        <f t="shared" si="5"/>
        <v>99.128919860627178</v>
      </c>
      <c r="I74" s="21">
        <f t="shared" si="6"/>
        <v>100.17421602787455</v>
      </c>
      <c r="J74" s="21">
        <f t="shared" si="7"/>
        <v>99.303135888501743</v>
      </c>
      <c r="K74" s="21">
        <f t="shared" si="8"/>
        <v>100.17421602787455</v>
      </c>
      <c r="L74" s="18"/>
      <c r="M74" s="10"/>
      <c r="N74" s="10"/>
      <c r="O74" s="10"/>
      <c r="P74" s="10"/>
      <c r="Q74" s="10"/>
      <c r="R74" s="10"/>
      <c r="S74" s="10"/>
      <c r="U74" s="6"/>
      <c r="V74" s="7"/>
      <c r="W74" s="7"/>
      <c r="X74" s="7"/>
      <c r="Y74" s="7"/>
      <c r="Z74" s="7"/>
      <c r="AA74" s="7"/>
      <c r="AB74" s="7"/>
      <c r="AC74" s="7"/>
      <c r="AD74" s="6"/>
    </row>
    <row r="75" spans="1:30" x14ac:dyDescent="0.2">
      <c r="A75" s="26">
        <v>12</v>
      </c>
      <c r="B75" s="21">
        <f t="shared" si="9"/>
        <v>100</v>
      </c>
      <c r="C75" s="21">
        <f t="shared" si="0"/>
        <v>97.876857749469224</v>
      </c>
      <c r="D75" s="21">
        <f t="shared" si="1"/>
        <v>100</v>
      </c>
      <c r="E75" s="21">
        <f t="shared" si="2"/>
        <v>101.06157112526539</v>
      </c>
      <c r="F75" s="21">
        <f t="shared" si="3"/>
        <v>100.84925690021231</v>
      </c>
      <c r="G75" s="21">
        <f t="shared" si="4"/>
        <v>98.938428874734612</v>
      </c>
      <c r="H75" s="21">
        <f t="shared" si="5"/>
        <v>101.48619957537154</v>
      </c>
      <c r="I75" s="21">
        <f t="shared" si="6"/>
        <v>100.84925690021231</v>
      </c>
      <c r="J75" s="21">
        <f t="shared" si="7"/>
        <v>101.69851380042462</v>
      </c>
      <c r="K75" s="21">
        <f t="shared" si="8"/>
        <v>101.27388535031847</v>
      </c>
      <c r="L75" s="18"/>
      <c r="M75" s="10"/>
      <c r="N75" s="10"/>
      <c r="O75" s="10"/>
      <c r="P75" s="10"/>
      <c r="Q75" s="10"/>
      <c r="R75" s="10"/>
      <c r="S75" s="10"/>
      <c r="U75" s="6"/>
      <c r="V75" s="7"/>
      <c r="W75" s="7"/>
      <c r="X75" s="7"/>
      <c r="Y75" s="7"/>
      <c r="Z75" s="7"/>
      <c r="AA75" s="7"/>
      <c r="AB75" s="7"/>
      <c r="AC75" s="7"/>
      <c r="AD75" s="6"/>
    </row>
    <row r="76" spans="1:30" x14ac:dyDescent="0.2">
      <c r="A76" s="26">
        <v>13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18"/>
      <c r="M76" s="10"/>
      <c r="N76" s="10"/>
      <c r="O76" s="10"/>
      <c r="P76" s="10"/>
      <c r="Q76" s="10"/>
      <c r="R76" s="10"/>
      <c r="S76" s="10"/>
      <c r="U76" s="6"/>
      <c r="V76" s="7"/>
      <c r="W76" s="7"/>
      <c r="X76" s="7"/>
      <c r="Y76" s="7"/>
      <c r="Z76" s="7"/>
      <c r="AA76" s="7"/>
      <c r="AB76" s="7"/>
      <c r="AC76" s="7"/>
      <c r="AD76" s="6"/>
    </row>
    <row r="77" spans="1:30" x14ac:dyDescent="0.2">
      <c r="A77" s="26">
        <v>14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18"/>
      <c r="M77" s="10"/>
      <c r="N77" s="10"/>
      <c r="O77" s="10"/>
      <c r="P77" s="10"/>
      <c r="Q77" s="10"/>
      <c r="R77" s="10"/>
      <c r="S77" s="10"/>
      <c r="U77" s="6"/>
      <c r="V77" s="7"/>
      <c r="W77" s="7"/>
      <c r="X77" s="7"/>
      <c r="Y77" s="7"/>
      <c r="Z77" s="7"/>
      <c r="AA77" s="7"/>
      <c r="AB77" s="7"/>
      <c r="AC77" s="7"/>
      <c r="AD77" s="6"/>
    </row>
    <row r="78" spans="1:30" x14ac:dyDescent="0.2">
      <c r="A78" s="26">
        <v>15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18"/>
      <c r="M78" s="10"/>
      <c r="N78" s="10"/>
      <c r="O78" s="10"/>
      <c r="P78" s="10"/>
      <c r="Q78" s="10"/>
      <c r="R78" s="10"/>
      <c r="S78" s="10"/>
      <c r="U78" s="6"/>
      <c r="V78" s="7"/>
      <c r="W78" s="7"/>
      <c r="X78" s="7"/>
      <c r="Y78" s="7"/>
      <c r="Z78" s="7"/>
      <c r="AA78" s="7"/>
      <c r="AB78" s="7"/>
      <c r="AC78" s="7"/>
      <c r="AD78" s="6"/>
    </row>
    <row r="79" spans="1:30" x14ac:dyDescent="0.2">
      <c r="A79" s="26">
        <v>16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18"/>
      <c r="M79" s="10"/>
      <c r="N79" s="10"/>
      <c r="O79" s="10"/>
      <c r="P79" s="10"/>
      <c r="Q79" s="10"/>
      <c r="R79" s="10"/>
      <c r="S79" s="10"/>
      <c r="U79" s="6"/>
      <c r="V79" s="7"/>
      <c r="W79" s="7"/>
      <c r="X79" s="7"/>
      <c r="Y79" s="7"/>
      <c r="Z79" s="7"/>
      <c r="AA79" s="7"/>
      <c r="AB79" s="7"/>
      <c r="AC79" s="7"/>
      <c r="AD79" s="6"/>
    </row>
    <row r="80" spans="1:30" x14ac:dyDescent="0.2">
      <c r="A80" s="26">
        <v>17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18"/>
      <c r="M80" s="10"/>
      <c r="N80" s="10"/>
      <c r="O80" s="10"/>
      <c r="P80" s="10"/>
      <c r="Q80" s="10"/>
      <c r="R80" s="10"/>
      <c r="S80" s="10"/>
      <c r="U80" s="6"/>
      <c r="V80" s="7"/>
      <c r="W80" s="7"/>
      <c r="X80" s="7"/>
      <c r="Y80" s="7"/>
      <c r="Z80" s="7"/>
      <c r="AA80" s="7"/>
      <c r="AB80" s="7"/>
      <c r="AC80" s="7"/>
      <c r="AD80" s="6"/>
    </row>
    <row r="81" spans="1:30" x14ac:dyDescent="0.2">
      <c r="A81" s="26">
        <v>18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18"/>
      <c r="M81" s="10"/>
      <c r="N81" s="10"/>
      <c r="O81" s="10"/>
      <c r="P81" s="10"/>
      <c r="Q81" s="10"/>
      <c r="R81" s="10"/>
      <c r="S81" s="10"/>
      <c r="U81" s="6"/>
      <c r="V81" s="7"/>
      <c r="W81" s="7"/>
      <c r="X81" s="7"/>
      <c r="Y81" s="7"/>
      <c r="Z81" s="7"/>
      <c r="AA81" s="7"/>
      <c r="AB81" s="7"/>
      <c r="AC81" s="7"/>
      <c r="AD81" s="6"/>
    </row>
    <row r="82" spans="1:30" x14ac:dyDescent="0.2">
      <c r="A82" s="26">
        <v>19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18"/>
      <c r="M82" s="10"/>
      <c r="N82" s="10"/>
      <c r="O82" s="10"/>
      <c r="P82" s="10"/>
      <c r="Q82" s="10"/>
      <c r="R82" s="10"/>
      <c r="S82" s="10"/>
      <c r="U82" s="6"/>
      <c r="V82" s="7"/>
      <c r="W82" s="7"/>
      <c r="X82" s="7"/>
      <c r="Y82" s="7"/>
      <c r="Z82" s="7"/>
      <c r="AA82" s="7"/>
      <c r="AB82" s="7"/>
      <c r="AC82" s="7"/>
      <c r="AD82" s="6"/>
    </row>
    <row r="83" spans="1:30" x14ac:dyDescent="0.2">
      <c r="A83" s="26">
        <v>20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18"/>
      <c r="M83" s="10"/>
      <c r="N83" s="10"/>
      <c r="O83" s="10"/>
      <c r="P83" s="10"/>
      <c r="Q83" s="10"/>
      <c r="R83" s="10"/>
      <c r="S83" s="10"/>
      <c r="U83" s="6"/>
      <c r="V83" s="7"/>
      <c r="W83" s="7"/>
      <c r="X83" s="7"/>
      <c r="Y83" s="7"/>
      <c r="Z83" s="7"/>
      <c r="AA83" s="7"/>
      <c r="AB83" s="7"/>
      <c r="AC83" s="7"/>
      <c r="AD83" s="6"/>
    </row>
    <row r="84" spans="1:30" x14ac:dyDescent="0.2">
      <c r="A84" s="26">
        <v>21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18"/>
      <c r="M84" s="10"/>
      <c r="N84" s="10"/>
      <c r="O84" s="10"/>
      <c r="P84" s="10"/>
      <c r="Q84" s="10"/>
      <c r="R84" s="10"/>
      <c r="S84" s="10"/>
      <c r="U84" s="6"/>
      <c r="V84" s="7"/>
      <c r="W84" s="7"/>
      <c r="X84" s="7"/>
      <c r="Y84" s="7"/>
      <c r="Z84" s="7"/>
      <c r="AA84" s="7"/>
      <c r="AB84" s="7"/>
      <c r="AC84" s="7"/>
      <c r="AD84" s="6"/>
    </row>
    <row r="85" spans="1:30" x14ac:dyDescent="0.2">
      <c r="A85" s="26">
        <v>22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18"/>
      <c r="M85" s="10"/>
      <c r="N85" s="10"/>
      <c r="O85" s="10"/>
      <c r="P85" s="10"/>
      <c r="Q85" s="10"/>
      <c r="R85" s="10"/>
      <c r="S85" s="10"/>
      <c r="U85" s="6"/>
      <c r="V85" s="7"/>
      <c r="W85" s="7"/>
      <c r="X85" s="7"/>
      <c r="Y85" s="7"/>
      <c r="Z85" s="7"/>
      <c r="AA85" s="7"/>
      <c r="AB85" s="7"/>
      <c r="AC85" s="7"/>
      <c r="AD85" s="6"/>
    </row>
    <row r="86" spans="1:30" x14ac:dyDescent="0.2">
      <c r="A86" s="26">
        <v>23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18"/>
      <c r="M86" s="10"/>
      <c r="N86" s="10"/>
      <c r="O86" s="10"/>
      <c r="P86" s="10"/>
      <c r="Q86" s="10"/>
      <c r="R86" s="10"/>
      <c r="S86" s="10"/>
      <c r="U86" s="6"/>
      <c r="V86" s="7"/>
      <c r="W86" s="7"/>
      <c r="X86" s="7"/>
      <c r="Y86" s="7"/>
      <c r="Z86" s="7"/>
      <c r="AA86" s="7"/>
      <c r="AB86" s="7"/>
      <c r="AC86" s="7"/>
      <c r="AD86" s="6"/>
    </row>
    <row r="87" spans="1:30" x14ac:dyDescent="0.2">
      <c r="A87" s="26">
        <v>24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18"/>
      <c r="M87" s="10"/>
      <c r="N87" s="10"/>
      <c r="O87" s="10"/>
      <c r="P87" s="10"/>
      <c r="Q87" s="10"/>
      <c r="R87" s="10"/>
      <c r="S87" s="10"/>
      <c r="U87" s="6"/>
      <c r="V87" s="7"/>
      <c r="W87" s="7"/>
      <c r="X87" s="7"/>
      <c r="Y87" s="7"/>
      <c r="Z87" s="7"/>
      <c r="AA87" s="7"/>
      <c r="AB87" s="7"/>
      <c r="AC87" s="7"/>
      <c r="AD87" s="6"/>
    </row>
    <row r="88" spans="1:30" x14ac:dyDescent="0.2">
      <c r="A88" s="26">
        <v>25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18"/>
      <c r="M88" s="10"/>
      <c r="N88" s="10"/>
      <c r="O88" s="10"/>
      <c r="P88" s="10"/>
      <c r="Q88" s="10"/>
      <c r="R88" s="10"/>
      <c r="S88" s="10"/>
      <c r="U88" s="6"/>
      <c r="V88" s="7"/>
      <c r="W88" s="7"/>
      <c r="X88" s="7"/>
      <c r="Y88" s="7"/>
      <c r="Z88" s="7"/>
      <c r="AA88" s="7"/>
      <c r="AB88" s="7"/>
      <c r="AC88" s="7"/>
      <c r="AD88" s="6"/>
    </row>
    <row r="89" spans="1:30" x14ac:dyDescent="0.2">
      <c r="A89" s="26">
        <v>26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18"/>
      <c r="M89" s="10"/>
      <c r="N89" s="10"/>
      <c r="O89" s="10"/>
      <c r="P89" s="10"/>
      <c r="Q89" s="10"/>
      <c r="R89" s="10"/>
      <c r="S89" s="10"/>
      <c r="U89" s="6"/>
      <c r="V89" s="7"/>
      <c r="W89" s="7"/>
      <c r="X89" s="7"/>
      <c r="Y89" s="7"/>
      <c r="Z89" s="7"/>
      <c r="AA89" s="7"/>
      <c r="AB89" s="7"/>
      <c r="AC89" s="7"/>
      <c r="AD89" s="6"/>
    </row>
    <row r="90" spans="1:30" x14ac:dyDescent="0.2">
      <c r="A90" s="26">
        <v>27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18"/>
      <c r="M90" s="10"/>
      <c r="N90" s="10"/>
      <c r="O90" s="10"/>
      <c r="P90" s="10"/>
      <c r="Q90" s="10"/>
      <c r="R90" s="10"/>
      <c r="S90" s="10"/>
      <c r="U90" s="6"/>
      <c r="V90" s="7"/>
      <c r="W90" s="7"/>
      <c r="X90" s="7"/>
      <c r="Y90" s="7"/>
      <c r="Z90" s="7"/>
      <c r="AA90" s="7"/>
      <c r="AB90" s="7"/>
      <c r="AC90" s="7"/>
      <c r="AD90" s="6"/>
    </row>
    <row r="91" spans="1:30" x14ac:dyDescent="0.2">
      <c r="A91" s="26">
        <v>28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18"/>
      <c r="M91" s="10"/>
      <c r="N91" s="10"/>
      <c r="O91" s="10"/>
      <c r="P91" s="10"/>
      <c r="Q91" s="10"/>
      <c r="R91" s="10"/>
      <c r="S91" s="10"/>
      <c r="U91" s="6"/>
      <c r="V91" s="7"/>
      <c r="W91" s="7"/>
      <c r="X91" s="7"/>
      <c r="Y91" s="7"/>
      <c r="Z91" s="7"/>
      <c r="AA91" s="7"/>
      <c r="AB91" s="7"/>
      <c r="AC91" s="7"/>
      <c r="AD91" s="6"/>
    </row>
    <row r="92" spans="1:30" x14ac:dyDescent="0.2">
      <c r="A92" s="26">
        <v>29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18"/>
      <c r="M92" s="10"/>
      <c r="N92" s="10"/>
      <c r="O92" s="10"/>
      <c r="P92" s="10"/>
      <c r="Q92" s="10"/>
      <c r="R92" s="10"/>
      <c r="S92" s="10"/>
      <c r="U92" s="6"/>
      <c r="V92" s="7"/>
      <c r="W92" s="7"/>
      <c r="X92" s="7"/>
      <c r="Y92" s="7"/>
      <c r="Z92" s="7"/>
      <c r="AA92" s="7"/>
      <c r="AB92" s="7"/>
      <c r="AC92" s="7"/>
      <c r="AD92" s="6"/>
    </row>
    <row r="93" spans="1:30" x14ac:dyDescent="0.2">
      <c r="A93" s="26">
        <v>30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18"/>
      <c r="M93" s="10"/>
      <c r="N93" s="10"/>
      <c r="O93" s="10"/>
      <c r="P93" s="10"/>
      <c r="Q93" s="10"/>
      <c r="R93" s="10"/>
      <c r="S93" s="10"/>
      <c r="U93" s="6"/>
      <c r="V93" s="7"/>
      <c r="W93" s="7"/>
      <c r="X93" s="7"/>
      <c r="Y93" s="7"/>
      <c r="Z93" s="7"/>
      <c r="AA93" s="7"/>
      <c r="AB93" s="7"/>
      <c r="AC93" s="7"/>
      <c r="AD93" s="6"/>
    </row>
    <row r="94" spans="1:30" x14ac:dyDescent="0.2">
      <c r="A94" s="26">
        <v>31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18"/>
      <c r="M94" s="10"/>
      <c r="N94" s="10"/>
      <c r="O94" s="10"/>
      <c r="P94" s="10"/>
      <c r="Q94" s="10"/>
      <c r="R94" s="10"/>
      <c r="S94" s="10"/>
      <c r="U94" s="6"/>
      <c r="V94" s="7"/>
      <c r="W94" s="7"/>
      <c r="X94" s="7"/>
      <c r="Y94" s="7"/>
      <c r="Z94" s="7"/>
      <c r="AA94" s="7"/>
      <c r="AB94" s="7"/>
      <c r="AC94" s="7"/>
      <c r="AD94" s="6"/>
    </row>
    <row r="95" spans="1:30" x14ac:dyDescent="0.2">
      <c r="A95" s="26">
        <v>32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18"/>
      <c r="M95" s="10"/>
      <c r="N95" s="10"/>
      <c r="O95" s="10"/>
      <c r="P95" s="10"/>
      <c r="Q95" s="10"/>
      <c r="R95" s="10"/>
      <c r="S95" s="10"/>
      <c r="U95" s="6"/>
      <c r="V95" s="7"/>
      <c r="W95" s="7"/>
      <c r="X95" s="7"/>
      <c r="Y95" s="7"/>
      <c r="Z95" s="7"/>
      <c r="AA95" s="7"/>
      <c r="AB95" s="7"/>
      <c r="AC95" s="7"/>
      <c r="AD95" s="6"/>
    </row>
    <row r="96" spans="1:30" x14ac:dyDescent="0.2">
      <c r="A96" s="26">
        <v>33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18"/>
      <c r="M96" s="10"/>
      <c r="N96" s="10"/>
      <c r="O96" s="10"/>
      <c r="P96" s="10"/>
      <c r="Q96" s="10"/>
      <c r="R96" s="10"/>
      <c r="S96" s="10"/>
      <c r="U96" s="6"/>
      <c r="V96" s="7"/>
      <c r="W96" s="7"/>
      <c r="X96" s="7"/>
      <c r="Y96" s="7"/>
      <c r="Z96" s="7"/>
      <c r="AA96" s="7"/>
      <c r="AB96" s="7"/>
      <c r="AC96" s="7"/>
      <c r="AD96" s="6"/>
    </row>
    <row r="97" spans="1:30" x14ac:dyDescent="0.2">
      <c r="A97" s="26">
        <v>34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18"/>
      <c r="M97" s="10"/>
      <c r="N97" s="10"/>
      <c r="O97" s="10"/>
      <c r="P97" s="10"/>
      <c r="Q97" s="10"/>
      <c r="R97" s="10"/>
      <c r="S97" s="10"/>
      <c r="U97" s="6"/>
      <c r="V97" s="7"/>
      <c r="W97" s="7"/>
      <c r="X97" s="7"/>
      <c r="Y97" s="7"/>
      <c r="Z97" s="7"/>
      <c r="AA97" s="7"/>
      <c r="AB97" s="7"/>
      <c r="AC97" s="7"/>
      <c r="AD97" s="6"/>
    </row>
    <row r="98" spans="1:30" ht="13.5" customHeight="1" x14ac:dyDescent="0.2">
      <c r="A98" s="26">
        <v>35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41"/>
      <c r="M98" s="42"/>
      <c r="N98" s="42"/>
      <c r="O98" s="42"/>
      <c r="P98" s="42"/>
      <c r="Q98" s="42"/>
      <c r="R98" s="42"/>
      <c r="S98" s="42"/>
      <c r="U98" s="6"/>
      <c r="V98" s="7"/>
      <c r="W98" s="7"/>
      <c r="X98" s="7"/>
      <c r="Y98" s="7"/>
      <c r="Z98" s="7"/>
      <c r="AA98" s="7"/>
      <c r="AB98" s="7"/>
      <c r="AC98" s="7"/>
      <c r="AD98" s="6"/>
    </row>
    <row r="99" spans="1:30" x14ac:dyDescent="0.2">
      <c r="A99" s="26">
        <v>36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43"/>
      <c r="M99" s="42"/>
      <c r="N99" s="42"/>
      <c r="O99" s="42"/>
      <c r="P99" s="42"/>
      <c r="Q99" s="42"/>
      <c r="R99" s="42"/>
      <c r="S99" s="42"/>
      <c r="U99" s="6"/>
      <c r="V99" s="7"/>
      <c r="W99" s="7"/>
      <c r="X99" s="7"/>
      <c r="Y99" s="7"/>
      <c r="Z99" s="7"/>
      <c r="AA99" s="7"/>
      <c r="AB99" s="7"/>
      <c r="AC99" s="7"/>
      <c r="AD99" s="6"/>
    </row>
    <row r="100" spans="1:30" x14ac:dyDescent="0.2">
      <c r="A100" s="26">
        <v>37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43"/>
      <c r="M100" s="42"/>
      <c r="N100" s="42"/>
      <c r="O100" s="42"/>
      <c r="P100" s="42"/>
      <c r="Q100" s="42"/>
      <c r="R100" s="42"/>
      <c r="S100" s="42"/>
      <c r="U100" s="6"/>
      <c r="V100" s="7"/>
      <c r="W100" s="7"/>
      <c r="X100" s="7"/>
      <c r="Y100" s="7"/>
      <c r="Z100" s="7"/>
      <c r="AA100" s="7"/>
      <c r="AB100" s="7"/>
      <c r="AC100" s="7"/>
      <c r="AD100" s="6"/>
    </row>
    <row r="101" spans="1:30" x14ac:dyDescent="0.2">
      <c r="A101" s="26">
        <v>38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43"/>
      <c r="M101" s="42"/>
      <c r="N101" s="42"/>
      <c r="O101" s="42"/>
      <c r="P101" s="42"/>
      <c r="Q101" s="42"/>
      <c r="R101" s="42"/>
      <c r="S101" s="42"/>
      <c r="U101" s="6"/>
      <c r="V101" s="7"/>
      <c r="W101" s="7"/>
      <c r="X101" s="7"/>
      <c r="Y101" s="7"/>
      <c r="Z101" s="7"/>
      <c r="AA101" s="7"/>
      <c r="AB101" s="7"/>
      <c r="AC101" s="7"/>
      <c r="AD101" s="6"/>
    </row>
    <row r="102" spans="1:30" x14ac:dyDescent="0.2">
      <c r="A102" s="26">
        <v>39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124" t="s">
        <v>29</v>
      </c>
      <c r="M102" s="125"/>
      <c r="N102" s="125"/>
      <c r="O102" s="125"/>
      <c r="P102" s="125"/>
      <c r="Q102" s="125"/>
      <c r="R102" s="125"/>
      <c r="S102" s="125"/>
      <c r="U102" s="6"/>
      <c r="V102" s="7"/>
      <c r="W102" s="7"/>
      <c r="X102" s="7"/>
      <c r="Y102" s="7"/>
      <c r="Z102" s="7"/>
      <c r="AA102" s="7"/>
      <c r="AB102" s="7"/>
      <c r="AC102" s="7"/>
      <c r="AD102" s="6"/>
    </row>
    <row r="103" spans="1:30" x14ac:dyDescent="0.2">
      <c r="A103" s="26">
        <v>40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126"/>
      <c r="M103" s="125"/>
      <c r="N103" s="125"/>
      <c r="O103" s="125"/>
      <c r="P103" s="125"/>
      <c r="Q103" s="125"/>
      <c r="R103" s="125"/>
      <c r="S103" s="125"/>
      <c r="U103" s="6"/>
      <c r="V103" s="7"/>
      <c r="W103" s="7"/>
      <c r="X103" s="7"/>
      <c r="Y103" s="7"/>
      <c r="Z103" s="7"/>
      <c r="AA103" s="7"/>
      <c r="AB103" s="7"/>
      <c r="AC103" s="7"/>
      <c r="AD103" s="6"/>
    </row>
    <row r="104" spans="1:30" x14ac:dyDescent="0.2">
      <c r="A104" s="26">
        <v>41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126"/>
      <c r="M104" s="125"/>
      <c r="N104" s="125"/>
      <c r="O104" s="125"/>
      <c r="P104" s="125"/>
      <c r="Q104" s="125"/>
      <c r="R104" s="125"/>
      <c r="S104" s="125"/>
      <c r="U104" s="6"/>
      <c r="V104" s="7"/>
      <c r="W104" s="7"/>
      <c r="X104" s="7"/>
      <c r="Y104" s="7"/>
      <c r="Z104" s="7"/>
      <c r="AA104" s="7"/>
      <c r="AB104" s="7"/>
      <c r="AC104" s="7"/>
      <c r="AD104" s="6"/>
    </row>
    <row r="105" spans="1:30" x14ac:dyDescent="0.2">
      <c r="A105" s="26">
        <v>42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126"/>
      <c r="M105" s="125"/>
      <c r="N105" s="125"/>
      <c r="O105" s="125"/>
      <c r="P105" s="125"/>
      <c r="Q105" s="125"/>
      <c r="R105" s="125"/>
      <c r="S105" s="125"/>
      <c r="U105" s="6"/>
      <c r="V105" s="7"/>
      <c r="W105" s="7"/>
      <c r="X105" s="7"/>
      <c r="Y105" s="7"/>
      <c r="Z105" s="7"/>
      <c r="AA105" s="7"/>
      <c r="AB105" s="7"/>
      <c r="AC105" s="7"/>
      <c r="AD105" s="6"/>
    </row>
    <row r="106" spans="1:30" x14ac:dyDescent="0.2">
      <c r="A106" s="26">
        <v>43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126"/>
      <c r="M106" s="125"/>
      <c r="N106" s="125"/>
      <c r="O106" s="125"/>
      <c r="P106" s="125"/>
      <c r="Q106" s="125"/>
      <c r="R106" s="125"/>
      <c r="S106" s="125"/>
      <c r="U106" s="6"/>
      <c r="V106" s="7"/>
      <c r="W106" s="7"/>
      <c r="X106" s="7"/>
      <c r="Y106" s="7"/>
      <c r="Z106" s="7"/>
      <c r="AA106" s="7"/>
      <c r="AB106" s="7"/>
      <c r="AC106" s="7"/>
      <c r="AD106" s="6"/>
    </row>
    <row r="107" spans="1:30" x14ac:dyDescent="0.2">
      <c r="A107" s="26">
        <v>44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43"/>
      <c r="M107" s="42"/>
      <c r="N107" s="42"/>
      <c r="O107" s="42"/>
      <c r="P107" s="42"/>
      <c r="Q107" s="42"/>
      <c r="R107" s="42"/>
      <c r="S107" s="42"/>
      <c r="U107" s="6"/>
      <c r="V107" s="7"/>
      <c r="W107" s="7"/>
      <c r="X107" s="7"/>
      <c r="Y107" s="7"/>
      <c r="Z107" s="7"/>
      <c r="AA107" s="7"/>
      <c r="AB107" s="7"/>
      <c r="AC107" s="7"/>
      <c r="AD107" s="6"/>
    </row>
    <row r="108" spans="1:30" x14ac:dyDescent="0.2">
      <c r="A108" s="26">
        <v>45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43"/>
      <c r="M108" s="42"/>
      <c r="N108" s="42"/>
      <c r="O108" s="42"/>
      <c r="P108" s="42"/>
      <c r="Q108" s="42"/>
      <c r="R108" s="42"/>
      <c r="S108" s="42"/>
      <c r="U108" s="6"/>
      <c r="V108" s="7"/>
      <c r="W108" s="7"/>
      <c r="X108" s="7"/>
      <c r="Y108" s="7"/>
      <c r="Z108" s="7"/>
      <c r="AA108" s="7"/>
      <c r="AB108" s="7"/>
      <c r="AC108" s="7"/>
      <c r="AD108" s="6"/>
    </row>
    <row r="109" spans="1:30" x14ac:dyDescent="0.2">
      <c r="A109" s="26">
        <v>46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43"/>
      <c r="M109" s="42"/>
      <c r="N109" s="42"/>
      <c r="O109" s="42"/>
      <c r="P109" s="42"/>
      <c r="Q109" s="42"/>
      <c r="R109" s="42"/>
      <c r="S109" s="42"/>
      <c r="U109" s="6"/>
      <c r="V109" s="7"/>
      <c r="W109" s="7"/>
      <c r="X109" s="7"/>
      <c r="Y109" s="7"/>
      <c r="Z109" s="7"/>
      <c r="AA109" s="7"/>
      <c r="AB109" s="7"/>
      <c r="AC109" s="7"/>
      <c r="AD109" s="6"/>
    </row>
    <row r="110" spans="1:30" x14ac:dyDescent="0.2">
      <c r="A110" s="26">
        <v>47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43"/>
      <c r="M110" s="42"/>
      <c r="N110" s="42"/>
      <c r="O110" s="42"/>
      <c r="P110" s="42"/>
      <c r="Q110" s="42"/>
      <c r="R110" s="42"/>
      <c r="S110" s="42"/>
      <c r="U110" s="6"/>
      <c r="V110" s="7"/>
      <c r="W110" s="7"/>
      <c r="X110" s="7"/>
      <c r="Y110" s="7"/>
      <c r="Z110" s="7"/>
      <c r="AA110" s="7"/>
      <c r="AB110" s="7"/>
      <c r="AC110" s="7"/>
      <c r="AD110" s="6"/>
    </row>
    <row r="111" spans="1:30" x14ac:dyDescent="0.2">
      <c r="A111" s="26">
        <v>48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18"/>
      <c r="M111" s="10"/>
      <c r="N111" s="10"/>
      <c r="O111" s="10"/>
      <c r="P111" s="10"/>
      <c r="Q111" s="10"/>
      <c r="R111" s="10"/>
      <c r="S111" s="10"/>
      <c r="U111" s="6"/>
      <c r="V111" s="7"/>
      <c r="W111" s="7"/>
      <c r="X111" s="7"/>
      <c r="Y111" s="7"/>
      <c r="Z111" s="7"/>
      <c r="AA111" s="7"/>
      <c r="AB111" s="7"/>
      <c r="AC111" s="7"/>
      <c r="AD111" s="6"/>
    </row>
    <row r="112" spans="1:30" x14ac:dyDescent="0.2">
      <c r="A112" s="26">
        <v>49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18"/>
      <c r="M112" s="10"/>
      <c r="N112" s="10"/>
      <c r="O112" s="10"/>
      <c r="P112" s="10"/>
      <c r="Q112" s="10"/>
      <c r="R112" s="10"/>
      <c r="S112" s="10"/>
      <c r="U112" s="6"/>
      <c r="V112" s="7"/>
      <c r="W112" s="7"/>
      <c r="X112" s="7"/>
      <c r="Y112" s="7"/>
      <c r="Z112" s="7"/>
      <c r="AA112" s="7"/>
      <c r="AB112" s="7"/>
      <c r="AC112" s="7"/>
      <c r="AD112" s="6"/>
    </row>
    <row r="113" spans="1:30" ht="13.5" thickBot="1" x14ac:dyDescent="0.25">
      <c r="A113" s="27">
        <v>50</v>
      </c>
      <c r="B113" s="28"/>
      <c r="C113" s="29"/>
      <c r="D113" s="29"/>
      <c r="E113" s="29"/>
      <c r="F113" s="29"/>
      <c r="G113" s="29"/>
      <c r="H113" s="29"/>
      <c r="I113" s="29"/>
      <c r="J113" s="29"/>
      <c r="K113" s="30"/>
      <c r="L113" s="18"/>
      <c r="M113" s="10"/>
      <c r="N113" s="10"/>
      <c r="O113" s="10"/>
      <c r="P113" s="10"/>
      <c r="Q113" s="10"/>
      <c r="R113" s="10"/>
      <c r="S113" s="10"/>
      <c r="U113" s="6"/>
      <c r="V113" s="7"/>
      <c r="W113" s="7"/>
      <c r="X113" s="7"/>
      <c r="Y113" s="7"/>
      <c r="Z113" s="7"/>
      <c r="AA113" s="7"/>
      <c r="AB113" s="7"/>
      <c r="AC113" s="7"/>
      <c r="AD113" s="6"/>
    </row>
    <row r="114" spans="1:30" x14ac:dyDescent="0.2">
      <c r="A114" s="31" t="s">
        <v>7</v>
      </c>
      <c r="B114" s="22">
        <f>IF(B115&gt;0,AVERAGE(B64:B113),"")</f>
        <v>100</v>
      </c>
      <c r="C114" s="22">
        <f t="shared" ref="C114:J114" si="10">IF(C115&gt;0,AVERAGE(C64:C113),"")</f>
        <v>99.934710555363324</v>
      </c>
      <c r="D114" s="22">
        <f t="shared" si="10"/>
        <v>100.85778738629978</v>
      </c>
      <c r="E114" s="22">
        <f t="shared" si="10"/>
        <v>100.32522176410619</v>
      </c>
      <c r="F114" s="22">
        <f t="shared" si="10"/>
        <v>101.29491143428329</v>
      </c>
      <c r="G114" s="22">
        <f t="shared" si="10"/>
        <v>100.87104477129215</v>
      </c>
      <c r="H114" s="22">
        <f t="shared" si="10"/>
        <v>101.09034656452478</v>
      </c>
      <c r="I114" s="22">
        <f t="shared" si="10"/>
        <v>101.53380948988477</v>
      </c>
      <c r="J114" s="22">
        <f t="shared" si="10"/>
        <v>101.2978516232622</v>
      </c>
      <c r="K114" s="22">
        <f>IF(K115&gt;0,AVERAGE(K64:K113),"")</f>
        <v>101.70123245925232</v>
      </c>
      <c r="L114" s="18"/>
      <c r="M114" s="10"/>
      <c r="N114" s="10"/>
      <c r="O114" s="10"/>
      <c r="P114" s="10"/>
      <c r="Q114" s="10"/>
      <c r="R114" s="10"/>
      <c r="S114" s="10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x14ac:dyDescent="0.2">
      <c r="A115" s="32" t="s">
        <v>8</v>
      </c>
      <c r="B115" s="22">
        <f>COUNT(B64:B113)</f>
        <v>12</v>
      </c>
      <c r="C115" s="22">
        <f>COUNT(C64:C113)</f>
        <v>12</v>
      </c>
      <c r="D115" s="22">
        <f>COUNT(D64:D113)</f>
        <v>12</v>
      </c>
      <c r="E115" s="22">
        <f t="shared" ref="E115:K115" si="11">COUNT(E64:E113)</f>
        <v>12</v>
      </c>
      <c r="F115" s="22">
        <f t="shared" si="11"/>
        <v>12</v>
      </c>
      <c r="G115" s="22">
        <f t="shared" si="11"/>
        <v>12</v>
      </c>
      <c r="H115" s="22">
        <f t="shared" si="11"/>
        <v>12</v>
      </c>
      <c r="I115" s="22">
        <f t="shared" si="11"/>
        <v>12</v>
      </c>
      <c r="J115" s="22">
        <f t="shared" si="11"/>
        <v>12</v>
      </c>
      <c r="K115" s="22">
        <f t="shared" si="11"/>
        <v>11</v>
      </c>
      <c r="L115" s="18"/>
      <c r="M115" s="10"/>
      <c r="N115" s="10"/>
      <c r="O115" s="10"/>
      <c r="P115" s="10"/>
      <c r="Q115" s="10"/>
      <c r="R115" s="10"/>
      <c r="S115" s="10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x14ac:dyDescent="0.2">
      <c r="A116" s="32" t="s">
        <v>9</v>
      </c>
      <c r="B116" s="22">
        <f>IF(B115&gt;0,STDEV(B64:B113),"")</f>
        <v>0</v>
      </c>
      <c r="C116" s="22">
        <f>IF(C115&gt;0,STDEV(C64:C113),"")</f>
        <v>1.2618127168237956</v>
      </c>
      <c r="D116" s="22">
        <f>IF(D115&gt;0,STDEV(D64:D113),"")</f>
        <v>0.92091987187356372</v>
      </c>
      <c r="E116" s="22">
        <f t="shared" ref="E116:J116" si="12">IF(E115&gt;0,STDEV(E64:E113),"")</f>
        <v>1.1807309866152578</v>
      </c>
      <c r="F116" s="22">
        <f t="shared" si="12"/>
        <v>0.85365649000299881</v>
      </c>
      <c r="G116" s="22">
        <f t="shared" si="12"/>
        <v>1.9743602085874781</v>
      </c>
      <c r="H116" s="22">
        <f t="shared" si="12"/>
        <v>1.9430666256370965</v>
      </c>
      <c r="I116" s="22">
        <f t="shared" si="12"/>
        <v>1.9250017313508876</v>
      </c>
      <c r="J116" s="22">
        <f t="shared" si="12"/>
        <v>2.3642694073252191</v>
      </c>
      <c r="K116" s="22">
        <f>IF(K115&gt;0,STDEV(K64:K113),"")</f>
        <v>1.9136169649773471</v>
      </c>
      <c r="L116" s="18"/>
      <c r="M116" s="10"/>
      <c r="N116" s="10"/>
      <c r="O116" s="10"/>
      <c r="P116" s="10"/>
      <c r="Q116" s="10"/>
      <c r="R116" s="10"/>
      <c r="S116" s="10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x14ac:dyDescent="0.2">
      <c r="A117" s="32" t="s">
        <v>10</v>
      </c>
      <c r="B117" s="22">
        <f>IF(B115&gt;0,B116/SQRT(B115),"")</f>
        <v>0</v>
      </c>
      <c r="C117" s="22">
        <f>IF(C115&gt;0,C116/SQRT(C115),"")</f>
        <v>0.36425395586255571</v>
      </c>
      <c r="D117" s="22">
        <f>IF(D115&gt;0,D116/SQRT(D115),"")</f>
        <v>0.26584666796413886</v>
      </c>
      <c r="E117" s="22">
        <f t="shared" ref="E117:J117" si="13">IF(E115&gt;0,E116/SQRT(E115),"")</f>
        <v>0.34084767648142578</v>
      </c>
      <c r="F117" s="22">
        <f t="shared" si="13"/>
        <v>0.24642940214935125</v>
      </c>
      <c r="G117" s="22">
        <f t="shared" si="13"/>
        <v>0.56994869895263311</v>
      </c>
      <c r="H117" s="22">
        <f t="shared" si="13"/>
        <v>0.56091501968247781</v>
      </c>
      <c r="I117" s="22">
        <f t="shared" si="13"/>
        <v>0.55570013389296535</v>
      </c>
      <c r="J117" s="22">
        <f t="shared" si="13"/>
        <v>0.6825057893780061</v>
      </c>
      <c r="K117" s="22">
        <f>IF(K115&gt;0,K116/SQRT(K115),"")</f>
        <v>0.57697722411713914</v>
      </c>
      <c r="L117" s="18"/>
      <c r="M117" s="10"/>
      <c r="N117" s="10"/>
      <c r="O117" s="10"/>
      <c r="P117" s="10"/>
      <c r="Q117" s="10"/>
      <c r="R117" s="10"/>
      <c r="S117" s="10"/>
    </row>
    <row r="118" spans="1:30" x14ac:dyDescent="0.2">
      <c r="A118" s="32" t="s">
        <v>15</v>
      </c>
      <c r="B118" s="22">
        <f t="shared" ref="B118:K118" si="14">IF(B115&gt;2,TINV(0.1,B115-1),"")</f>
        <v>1.7958848187040437</v>
      </c>
      <c r="C118" s="22">
        <f t="shared" si="14"/>
        <v>1.7958848187040437</v>
      </c>
      <c r="D118" s="22">
        <f t="shared" si="14"/>
        <v>1.7958848187040437</v>
      </c>
      <c r="E118" s="22">
        <f t="shared" si="14"/>
        <v>1.7958848187040437</v>
      </c>
      <c r="F118" s="22">
        <f t="shared" si="14"/>
        <v>1.7958848187040437</v>
      </c>
      <c r="G118" s="22">
        <f t="shared" si="14"/>
        <v>1.7958848187040437</v>
      </c>
      <c r="H118" s="22">
        <f t="shared" si="14"/>
        <v>1.7958848187040437</v>
      </c>
      <c r="I118" s="22">
        <f t="shared" si="14"/>
        <v>1.7958848187040437</v>
      </c>
      <c r="J118" s="22">
        <f t="shared" si="14"/>
        <v>1.7958848187040437</v>
      </c>
      <c r="K118" s="22">
        <f t="shared" si="14"/>
        <v>1.812461122811676</v>
      </c>
      <c r="L118" s="18"/>
      <c r="M118" s="10"/>
      <c r="N118" s="10"/>
      <c r="O118" s="10"/>
      <c r="P118" s="10"/>
      <c r="Q118" s="10"/>
      <c r="R118" s="10"/>
      <c r="S118" s="10"/>
    </row>
    <row r="119" spans="1:30" x14ac:dyDescent="0.2">
      <c r="A119" s="32" t="s">
        <v>14</v>
      </c>
      <c r="B119" s="22">
        <f>IF(B115&gt;2,B118*B117,"")</f>
        <v>0</v>
      </c>
      <c r="C119" s="22">
        <f>IF(C115&gt;2,C118*C117,"")</f>
        <v>0.65415814948645656</v>
      </c>
      <c r="D119" s="22">
        <f>IF(D115&gt;2,D118*D117,"")</f>
        <v>0.47742999509985162</v>
      </c>
      <c r="E119" s="22">
        <f t="shared" ref="E119:J119" si="15">IF(E115&gt;2,E118*E117,"")</f>
        <v>0.61212316768353991</v>
      </c>
      <c r="F119" s="22">
        <f t="shared" si="15"/>
        <v>0.44255882220233356</v>
      </c>
      <c r="G119" s="22">
        <f t="shared" si="15"/>
        <v>1.0235622158891551</v>
      </c>
      <c r="H119" s="22">
        <f t="shared" si="15"/>
        <v>1.0073387684308417</v>
      </c>
      <c r="I119" s="22">
        <f t="shared" si="15"/>
        <v>0.99797343421018092</v>
      </c>
      <c r="J119" s="22">
        <f t="shared" si="15"/>
        <v>1.2257017858215806</v>
      </c>
      <c r="K119" s="22">
        <f>IF(K115&gt;2,K118*K117,"")</f>
        <v>1.0457487874601141</v>
      </c>
      <c r="L119" s="18"/>
      <c r="M119" s="10"/>
      <c r="N119" s="10"/>
      <c r="O119" s="10"/>
      <c r="P119" s="10"/>
      <c r="Q119" s="10"/>
      <c r="R119" s="10"/>
      <c r="S119" s="10"/>
    </row>
    <row r="120" spans="1:30" x14ac:dyDescent="0.2">
      <c r="A120" s="32" t="s">
        <v>16</v>
      </c>
      <c r="B120" s="22">
        <f>IF(B115&gt;0,MIN(B64:B113),"")</f>
        <v>100</v>
      </c>
      <c r="C120" s="22">
        <f>IF(C115&gt;0,MIN(C64:C113),"")</f>
        <v>97.876857749469224</v>
      </c>
      <c r="D120" s="22">
        <f>IF(D115&gt;0,MIN(D64:D113),"")</f>
        <v>99.926578560939788</v>
      </c>
      <c r="E120" s="22">
        <f t="shared" ref="E120:K120" si="16">IF(E115&gt;0,MIN(E64:E113),"")</f>
        <v>98.257839721254342</v>
      </c>
      <c r="F120" s="22">
        <f t="shared" si="16"/>
        <v>100.17421602787455</v>
      </c>
      <c r="G120" s="22">
        <f t="shared" si="16"/>
        <v>98.347107438016522</v>
      </c>
      <c r="H120" s="22">
        <f t="shared" si="16"/>
        <v>97.992916174734361</v>
      </c>
      <c r="I120" s="22">
        <f t="shared" si="16"/>
        <v>97.992916174734361</v>
      </c>
      <c r="J120" s="22">
        <f t="shared" si="16"/>
        <v>97.874852420306951</v>
      </c>
      <c r="K120" s="22">
        <f t="shared" si="16"/>
        <v>99.173553719008254</v>
      </c>
      <c r="L120" s="18"/>
      <c r="M120" s="10"/>
      <c r="N120" s="10"/>
      <c r="O120" s="10"/>
      <c r="P120" s="10"/>
      <c r="Q120" s="10"/>
      <c r="R120" s="10"/>
      <c r="S120" s="10"/>
    </row>
    <row r="121" spans="1:30" ht="13.5" thickBot="1" x14ac:dyDescent="0.25">
      <c r="A121" s="32" t="s">
        <v>17</v>
      </c>
      <c r="B121" s="22">
        <f>IF(B115&gt;0,MAX(B64:B113),"")</f>
        <v>100</v>
      </c>
      <c r="C121" s="22">
        <f>IF(C115&gt;0,MAX(C64:C113),"")</f>
        <v>102.27272727272727</v>
      </c>
      <c r="D121" s="22">
        <f>IF(D115&gt;0,MAX(D64:D113),"")</f>
        <v>103.05635148042023</v>
      </c>
      <c r="E121" s="22">
        <f t="shared" ref="E121:K121" si="17">IF(E115&gt;0,MAX(E64:E113),"")</f>
        <v>101.98863636363636</v>
      </c>
      <c r="F121" s="22">
        <f t="shared" si="17"/>
        <v>103.13901345291478</v>
      </c>
      <c r="G121" s="22">
        <f t="shared" si="17"/>
        <v>105.53977272727273</v>
      </c>
      <c r="H121" s="22">
        <f t="shared" si="17"/>
        <v>105.25568181818181</v>
      </c>
      <c r="I121" s="22">
        <f t="shared" si="17"/>
        <v>105.25568181818181</v>
      </c>
      <c r="J121" s="22">
        <f t="shared" si="17"/>
        <v>107.38636363636363</v>
      </c>
      <c r="K121" s="22">
        <f t="shared" si="17"/>
        <v>106.10795454545455</v>
      </c>
      <c r="L121" s="18"/>
      <c r="M121" s="10"/>
      <c r="N121" s="10"/>
      <c r="O121" s="10"/>
      <c r="P121" s="10"/>
      <c r="Q121" s="10"/>
      <c r="R121" s="10"/>
      <c r="S121" s="10"/>
    </row>
    <row r="122" spans="1:30" x14ac:dyDescent="0.2">
      <c r="A122" s="31" t="s">
        <v>18</v>
      </c>
      <c r="B122" s="33">
        <f>100-B3</f>
        <v>96.333333333333329</v>
      </c>
      <c r="C122" s="33">
        <f>100-B3</f>
        <v>96.333333333333329</v>
      </c>
      <c r="D122" s="33">
        <f>100-B3</f>
        <v>96.333333333333329</v>
      </c>
      <c r="E122" s="33">
        <f>100-B3</f>
        <v>96.333333333333329</v>
      </c>
      <c r="F122" s="33">
        <f>100-B3</f>
        <v>96.333333333333329</v>
      </c>
      <c r="G122" s="33">
        <f>100-B3</f>
        <v>96.333333333333329</v>
      </c>
      <c r="H122" s="33">
        <f>100-B3</f>
        <v>96.333333333333329</v>
      </c>
      <c r="I122" s="33">
        <f>100-B3</f>
        <v>96.333333333333329</v>
      </c>
      <c r="J122" s="33">
        <f>100-B3</f>
        <v>96.333333333333329</v>
      </c>
      <c r="K122" s="33">
        <f>100-B3</f>
        <v>96.333333333333329</v>
      </c>
      <c r="L122" s="18"/>
      <c r="M122" s="10"/>
      <c r="N122" s="10"/>
      <c r="O122" s="10"/>
      <c r="P122" s="10"/>
      <c r="Q122" s="10"/>
      <c r="R122" s="10"/>
      <c r="S122" s="10"/>
    </row>
    <row r="123" spans="1:30" x14ac:dyDescent="0.2">
      <c r="A123" s="32" t="s">
        <v>19</v>
      </c>
      <c r="B123" s="20">
        <f>100+B3</f>
        <v>103.66666666666667</v>
      </c>
      <c r="C123" s="20">
        <f>100+B3</f>
        <v>103.66666666666667</v>
      </c>
      <c r="D123" s="20">
        <f>100+B3</f>
        <v>103.66666666666667</v>
      </c>
      <c r="E123" s="20">
        <f>100+B3</f>
        <v>103.66666666666667</v>
      </c>
      <c r="F123" s="20">
        <f>100+B3</f>
        <v>103.66666666666667</v>
      </c>
      <c r="G123" s="20">
        <f>100+B3</f>
        <v>103.66666666666667</v>
      </c>
      <c r="H123" s="20">
        <f>100+B3</f>
        <v>103.66666666666667</v>
      </c>
      <c r="I123" s="20">
        <f>100+B3</f>
        <v>103.66666666666667</v>
      </c>
      <c r="J123" s="20">
        <f>100+B3</f>
        <v>103.66666666666667</v>
      </c>
      <c r="K123" s="20">
        <f>100+B3</f>
        <v>103.66666666666667</v>
      </c>
      <c r="L123" s="18"/>
      <c r="M123" s="10"/>
      <c r="N123" s="10"/>
      <c r="O123" s="10"/>
      <c r="P123" s="10"/>
      <c r="Q123" s="10"/>
      <c r="R123" s="10"/>
      <c r="S123" s="10"/>
    </row>
    <row r="124" spans="1:30" x14ac:dyDescent="0.2">
      <c r="A124" s="32" t="s">
        <v>23</v>
      </c>
      <c r="B124" s="20">
        <f>100-E3</f>
        <v>87.25833333333334</v>
      </c>
      <c r="C124" s="20">
        <f>100-E3</f>
        <v>87.25833333333334</v>
      </c>
      <c r="D124" s="20">
        <f>100-E3</f>
        <v>87.25833333333334</v>
      </c>
      <c r="E124" s="20">
        <f>100-E3</f>
        <v>87.25833333333334</v>
      </c>
      <c r="F124" s="20">
        <f>100-E3</f>
        <v>87.25833333333334</v>
      </c>
      <c r="G124" s="20">
        <f>100-E3</f>
        <v>87.25833333333334</v>
      </c>
      <c r="H124" s="20">
        <f>100-E3</f>
        <v>87.25833333333334</v>
      </c>
      <c r="I124" s="20">
        <f>100-E3</f>
        <v>87.25833333333334</v>
      </c>
      <c r="J124" s="20">
        <f>100-E3</f>
        <v>87.25833333333334</v>
      </c>
      <c r="K124" s="20">
        <f>100-E3</f>
        <v>87.25833333333334</v>
      </c>
      <c r="L124" s="10"/>
      <c r="M124" s="10"/>
      <c r="N124" s="10"/>
      <c r="O124" s="10"/>
      <c r="P124" s="10"/>
      <c r="Q124" s="10"/>
      <c r="R124" s="10"/>
      <c r="S124" s="10"/>
    </row>
    <row r="125" spans="1:30" ht="13.5" thickBot="1" x14ac:dyDescent="0.25">
      <c r="A125" s="34" t="s">
        <v>24</v>
      </c>
      <c r="B125" s="35">
        <f>100+E3</f>
        <v>112.74166666666666</v>
      </c>
      <c r="C125" s="35">
        <f>100+E3</f>
        <v>112.74166666666666</v>
      </c>
      <c r="D125" s="35">
        <f>100+E3</f>
        <v>112.74166666666666</v>
      </c>
      <c r="E125" s="35">
        <f>100+E3</f>
        <v>112.74166666666666</v>
      </c>
      <c r="F125" s="35">
        <f>100+E3</f>
        <v>112.74166666666666</v>
      </c>
      <c r="G125" s="35">
        <f>100+E3</f>
        <v>112.74166666666666</v>
      </c>
      <c r="H125" s="35">
        <f>100+E3</f>
        <v>112.74166666666666</v>
      </c>
      <c r="I125" s="35">
        <f>100+E3</f>
        <v>112.74166666666666</v>
      </c>
      <c r="J125" s="35">
        <f>100+E3</f>
        <v>112.74166666666666</v>
      </c>
      <c r="K125" s="35">
        <f>100+E3</f>
        <v>112.74166666666666</v>
      </c>
      <c r="L125" s="11"/>
      <c r="M125" s="10"/>
      <c r="N125" s="10"/>
      <c r="O125" s="10"/>
      <c r="P125" s="10"/>
      <c r="Q125" s="10"/>
      <c r="R125" s="10"/>
      <c r="S125" s="10"/>
    </row>
    <row r="126" spans="1:30" x14ac:dyDescent="0.2">
      <c r="H126" s="2"/>
      <c r="I126" s="2"/>
      <c r="J126" s="2"/>
      <c r="K126" s="2"/>
      <c r="L126" s="2"/>
    </row>
    <row r="127" spans="1:30" x14ac:dyDescent="0.2">
      <c r="H127" s="2"/>
      <c r="I127" s="2"/>
      <c r="J127" s="2"/>
      <c r="K127" s="2"/>
      <c r="L127" s="2"/>
    </row>
    <row r="128" spans="1:30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76:K113">
    <cfRule type="cellIs" dxfId="15" priority="16" stopIfTrue="1" operator="notBetween">
      <formula>$C$124</formula>
      <formula>$C$125</formula>
    </cfRule>
  </conditionalFormatting>
  <conditionalFormatting sqref="E64:K75">
    <cfRule type="cellIs" dxfId="14" priority="15" stopIfTrue="1" operator="notBetween">
      <formula>$E$124</formula>
      <formula>$E$125</formula>
    </cfRule>
  </conditionalFormatting>
  <conditionalFormatting sqref="C64:C66">
    <cfRule type="cellIs" dxfId="13" priority="14" stopIfTrue="1" operator="notBetween">
      <formula>$E$124</formula>
      <formula>$E$125</formula>
    </cfRule>
  </conditionalFormatting>
  <conditionalFormatting sqref="C67:C75">
    <cfRule type="cellIs" dxfId="12" priority="13" stopIfTrue="1" operator="notBetween">
      <formula>$E$124</formula>
      <formula>$E$125</formula>
    </cfRule>
  </conditionalFormatting>
  <conditionalFormatting sqref="D64">
    <cfRule type="cellIs" dxfId="11" priority="12" stopIfTrue="1" operator="notBetween">
      <formula>$E$124</formula>
      <formula>$E$125</formula>
    </cfRule>
  </conditionalFormatting>
  <conditionalFormatting sqref="D65">
    <cfRule type="cellIs" dxfId="10" priority="11" stopIfTrue="1" operator="notBetween">
      <formula>$E$124</formula>
      <formula>$E$125</formula>
    </cfRule>
  </conditionalFormatting>
  <conditionalFormatting sqref="D66">
    <cfRule type="cellIs" dxfId="9" priority="10" stopIfTrue="1" operator="notBetween">
      <formula>$E$124</formula>
      <formula>$E$125</formula>
    </cfRule>
  </conditionalFormatting>
  <conditionalFormatting sqref="D67">
    <cfRule type="cellIs" dxfId="8" priority="9" stopIfTrue="1" operator="notBetween">
      <formula>$E$124</formula>
      <formula>$E$125</formula>
    </cfRule>
  </conditionalFormatting>
  <conditionalFormatting sqref="D68">
    <cfRule type="cellIs" dxfId="7" priority="8" stopIfTrue="1" operator="notBetween">
      <formula>$E$124</formula>
      <formula>$E$125</formula>
    </cfRule>
  </conditionalFormatting>
  <conditionalFormatting sqref="D69">
    <cfRule type="cellIs" dxfId="6" priority="7" stopIfTrue="1" operator="notBetween">
      <formula>$E$124</formula>
      <formula>$E$125</formula>
    </cfRule>
  </conditionalFormatting>
  <conditionalFormatting sqref="D70">
    <cfRule type="cellIs" dxfId="5" priority="6" stopIfTrue="1" operator="notBetween">
      <formula>$E$124</formula>
      <formula>$E$125</formula>
    </cfRule>
  </conditionalFormatting>
  <conditionalFormatting sqref="D71">
    <cfRule type="cellIs" dxfId="4" priority="5" stopIfTrue="1" operator="notBetween">
      <formula>$E$124</formula>
      <formula>$E$125</formula>
    </cfRule>
  </conditionalFormatting>
  <conditionalFormatting sqref="D72">
    <cfRule type="cellIs" dxfId="3" priority="4" stopIfTrue="1" operator="notBetween">
      <formula>$E$124</formula>
      <formula>$E$125</formula>
    </cfRule>
  </conditionalFormatting>
  <conditionalFormatting sqref="D73">
    <cfRule type="cellIs" dxfId="2" priority="3" stopIfTrue="1" operator="notBetween">
      <formula>$E$124</formula>
      <formula>$E$125</formula>
    </cfRule>
  </conditionalFormatting>
  <conditionalFormatting sqref="D74">
    <cfRule type="cellIs" dxfId="1" priority="2" stopIfTrue="1" operator="notBetween">
      <formula>$E$124</formula>
      <formula>$E$125</formula>
    </cfRule>
  </conditionalFormatting>
  <conditionalFormatting sqref="D75">
    <cfRule type="cellIs" dxfId="0" priority="1" stopIfTrue="1" operator="notBetween">
      <formula>$E$124</formula>
      <formula>$E$125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E32" sqref="E32"/>
    </sheetView>
  </sheetViews>
  <sheetFormatPr defaultColWidth="11.42578125" defaultRowHeight="12.75" x14ac:dyDescent="0.2"/>
  <cols>
    <col min="1" max="16384" width="11.42578125" style="45"/>
  </cols>
  <sheetData>
    <row r="2" spans="2:13" ht="13.5" thickBot="1" x14ac:dyDescent="0.25"/>
    <row r="3" spans="2:13" ht="34.5" x14ac:dyDescent="0.45">
      <c r="B3" s="66" t="s">
        <v>77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2:13" x14ac:dyDescent="0.2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2:13" x14ac:dyDescent="0.2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2:13" x14ac:dyDescent="0.2"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2:13" x14ac:dyDescent="0.2"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2:13" x14ac:dyDescent="0.2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2:13" x14ac:dyDescent="0.2"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2:13" x14ac:dyDescent="0.2"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/>
    </row>
    <row r="11" spans="2:13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2:13" x14ac:dyDescent="0.2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2:13" ht="13.5" thickBot="1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2:13" ht="45" thickBot="1" x14ac:dyDescent="0.6">
      <c r="B14" s="75"/>
    </row>
    <row r="15" spans="2:13" ht="44.25" x14ac:dyDescent="0.55000000000000004">
      <c r="B15" s="76" t="s">
        <v>78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</row>
    <row r="16" spans="2:13" x14ac:dyDescent="0.2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</row>
    <row r="17" spans="2:13" x14ac:dyDescent="0.2">
      <c r="B17" s="110" t="s">
        <v>115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</row>
    <row r="18" spans="2:13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/>
    </row>
    <row r="19" spans="2:13" x14ac:dyDescent="0.2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/>
    </row>
    <row r="20" spans="2:13" x14ac:dyDescent="0.2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</row>
    <row r="21" spans="2:13" x14ac:dyDescent="0.2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/>
    </row>
    <row r="22" spans="2:13" x14ac:dyDescent="0.2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</row>
    <row r="23" spans="2:13" ht="13.5" thickBot="1" x14ac:dyDescent="0.25">
      <c r="B23" s="72" t="s">
        <v>79</v>
      </c>
      <c r="C23" s="73"/>
      <c r="D23" s="73" t="s">
        <v>116</v>
      </c>
      <c r="E23" s="73"/>
      <c r="F23" s="73"/>
      <c r="G23" s="73"/>
      <c r="H23" s="73"/>
      <c r="I23" s="73"/>
      <c r="J23" s="73"/>
      <c r="K23" s="73"/>
      <c r="L23" s="73"/>
      <c r="M23" s="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2017-11-07T07:53:52Z</dcterms:modified>
</cp:coreProperties>
</file>