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01022678-861A-49C5-AAA0-EEC47B2369DA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8" r:id="rId1"/>
    <sheet name=" Beskrivelse av forsøket" sheetId="10" r:id="rId2"/>
    <sheet name="Data" sheetId="11" r:id="rId3"/>
    <sheet name="Konklusjon" sheetId="12" r:id="rId4"/>
    <sheet name="hiddenSheet" sheetId="7" state="hidden" r:id="rId5"/>
    <sheet name="Ark2" sheetId="2" state="hidden" r:id="rId6"/>
  </sheets>
  <definedNames>
    <definedName name="beskyttet" localSheetId="4">hiddenSheet!$A$13</definedName>
    <definedName name="docver" localSheetId="4">hiddenSheet!$A$14</definedName>
    <definedName name="ek_dbfields" localSheetId="4">hiddenSheet!$A$5</definedName>
    <definedName name="ek_doktittel" localSheetId="4">hiddenSheet!$B$5</definedName>
    <definedName name="ek_dokumentid" localSheetId="4">hiddenSheet!$B$1</definedName>
    <definedName name="ek_endrfields" localSheetId="4">hiddenSheet!$A$6</definedName>
    <definedName name="ek_format" localSheetId="4">hiddenSheet!$A$1</definedName>
    <definedName name="ek_type" localSheetId="4">hiddenSheet!$A$3</definedName>
    <definedName name="ek_utgave" localSheetId="4">hiddenSheet!$B$3</definedName>
    <definedName name="ekr_doktittel" localSheetId="4">hiddenSheet!$B$2</definedName>
    <definedName name="ekr_dokumentid" localSheetId="4">hiddenSheet!$A$15</definedName>
    <definedName name="ekr_utgitt" localSheetId="4">hiddenSheet!$B$6</definedName>
    <definedName name="ekr_verifisert" localSheetId="4">hiddenSheet!$B$4</definedName>
    <definedName name="khb" localSheetId="4">hiddenSheet!$A$4</definedName>
    <definedName name="lagre" localSheetId="4">hiddenSheet!$A$2</definedName>
    <definedName name="nyidxd" localSheetId="4">hiddenSheet!$A$10</definedName>
    <definedName name="nyidxr" localSheetId="4">hiddenSheet!$A$11</definedName>
    <definedName name="skitten" localSheetId="4">hiddenSheet!$A$12</definedName>
    <definedName name="tidek_eksref" localSheetId="4">hiddenSheet!$A$9</definedName>
    <definedName name="tidek_referanse" localSheetId="4">hiddenSheet!$A$7</definedName>
    <definedName name="tidek_vedlegg" localSheetId="4">hiddenSheet!$A$8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2" l="1"/>
  <c r="B26" i="12"/>
  <c r="J125" i="11"/>
  <c r="I125" i="11"/>
  <c r="H125" i="11"/>
  <c r="G125" i="11"/>
  <c r="F125" i="11"/>
  <c r="E125" i="11"/>
  <c r="D125" i="11"/>
  <c r="C125" i="11"/>
  <c r="B125" i="11"/>
  <c r="J124" i="11"/>
  <c r="I124" i="11"/>
  <c r="H124" i="11"/>
  <c r="G124" i="11"/>
  <c r="F124" i="11"/>
  <c r="E124" i="11"/>
  <c r="D124" i="11"/>
  <c r="C124" i="11"/>
  <c r="B124" i="11"/>
  <c r="J123" i="11"/>
  <c r="I123" i="11"/>
  <c r="H123" i="11"/>
  <c r="G123" i="11"/>
  <c r="F123" i="11"/>
  <c r="E123" i="11"/>
  <c r="D123" i="11"/>
  <c r="C123" i="11"/>
  <c r="B123" i="11"/>
  <c r="J122" i="11"/>
  <c r="I122" i="11"/>
  <c r="H122" i="11"/>
  <c r="G122" i="11"/>
  <c r="F122" i="11"/>
  <c r="E122" i="11"/>
  <c r="D122" i="11"/>
  <c r="C122" i="11"/>
  <c r="B122" i="11"/>
  <c r="J121" i="11"/>
  <c r="I121" i="11"/>
  <c r="H121" i="11"/>
  <c r="G121" i="11"/>
  <c r="F121" i="11"/>
  <c r="J120" i="11"/>
  <c r="I120" i="11"/>
  <c r="H120" i="11"/>
  <c r="G120" i="11"/>
  <c r="F120" i="11"/>
  <c r="J119" i="11"/>
  <c r="I119" i="11"/>
  <c r="H119" i="11"/>
  <c r="G119" i="11"/>
  <c r="F119" i="11"/>
  <c r="J118" i="11"/>
  <c r="I118" i="11"/>
  <c r="H118" i="11"/>
  <c r="G118" i="11"/>
  <c r="F118" i="11"/>
  <c r="J117" i="11"/>
  <c r="I117" i="11"/>
  <c r="H117" i="11"/>
  <c r="G117" i="11"/>
  <c r="F117" i="11"/>
  <c r="J114" i="11"/>
  <c r="I114" i="11"/>
  <c r="H114" i="11"/>
  <c r="G114" i="11"/>
  <c r="F114" i="11"/>
  <c r="J113" i="11"/>
  <c r="I113" i="11"/>
  <c r="H113" i="11"/>
  <c r="G113" i="11"/>
  <c r="F113" i="11"/>
  <c r="E113" i="11"/>
  <c r="D113" i="11"/>
  <c r="C113" i="11"/>
  <c r="B113" i="11"/>
  <c r="J112" i="11"/>
  <c r="I112" i="11"/>
  <c r="H112" i="11"/>
  <c r="G112" i="11"/>
  <c r="F112" i="11"/>
  <c r="E112" i="11"/>
  <c r="D112" i="11"/>
  <c r="C112" i="11"/>
  <c r="B112" i="11"/>
  <c r="J111" i="11"/>
  <c r="I111" i="11"/>
  <c r="H111" i="11"/>
  <c r="G111" i="11"/>
  <c r="F111" i="11"/>
  <c r="E111" i="11"/>
  <c r="D111" i="11"/>
  <c r="C111" i="11"/>
  <c r="B111" i="11"/>
  <c r="J110" i="11"/>
  <c r="I110" i="11"/>
  <c r="H110" i="11"/>
  <c r="G110" i="11"/>
  <c r="F110" i="11"/>
  <c r="E110" i="11"/>
  <c r="D110" i="11"/>
  <c r="C110" i="11"/>
  <c r="B110" i="11"/>
  <c r="J109" i="11"/>
  <c r="I109" i="11"/>
  <c r="H109" i="11"/>
  <c r="G109" i="11"/>
  <c r="F109" i="11"/>
  <c r="E109" i="11"/>
  <c r="D109" i="11"/>
  <c r="C109" i="11"/>
  <c r="B109" i="11"/>
  <c r="J108" i="11"/>
  <c r="I108" i="11"/>
  <c r="H108" i="11"/>
  <c r="G108" i="11"/>
  <c r="F108" i="11"/>
  <c r="E108" i="11"/>
  <c r="D108" i="11"/>
  <c r="C108" i="11"/>
  <c r="B108" i="11"/>
  <c r="J107" i="11"/>
  <c r="I107" i="11"/>
  <c r="H107" i="11"/>
  <c r="G107" i="11"/>
  <c r="F107" i="11"/>
  <c r="E107" i="11"/>
  <c r="D107" i="11"/>
  <c r="C107" i="11"/>
  <c r="B107" i="11"/>
  <c r="J106" i="11"/>
  <c r="I106" i="11"/>
  <c r="H106" i="11"/>
  <c r="G106" i="11"/>
  <c r="F106" i="11"/>
  <c r="E106" i="11"/>
  <c r="D106" i="11"/>
  <c r="C106" i="11"/>
  <c r="B106" i="11"/>
  <c r="J105" i="11"/>
  <c r="I105" i="11"/>
  <c r="H105" i="11"/>
  <c r="G105" i="11"/>
  <c r="F105" i="11"/>
  <c r="E105" i="11"/>
  <c r="D105" i="11"/>
  <c r="C105" i="11"/>
  <c r="B105" i="11"/>
  <c r="J104" i="11"/>
  <c r="I104" i="11"/>
  <c r="H104" i="11"/>
  <c r="G104" i="11"/>
  <c r="F104" i="11"/>
  <c r="E104" i="11"/>
  <c r="D104" i="11"/>
  <c r="C104" i="11"/>
  <c r="B104" i="11"/>
  <c r="J103" i="11"/>
  <c r="I103" i="11"/>
  <c r="H103" i="11"/>
  <c r="G103" i="11"/>
  <c r="F103" i="11"/>
  <c r="E103" i="11"/>
  <c r="D103" i="11"/>
  <c r="C103" i="11"/>
  <c r="B103" i="11"/>
  <c r="J102" i="11"/>
  <c r="I102" i="11"/>
  <c r="H102" i="11"/>
  <c r="G102" i="11"/>
  <c r="F102" i="11"/>
  <c r="E102" i="11"/>
  <c r="D102" i="11"/>
  <c r="C102" i="11"/>
  <c r="B102" i="11"/>
  <c r="J101" i="11"/>
  <c r="I101" i="11"/>
  <c r="H101" i="11"/>
  <c r="G101" i="11"/>
  <c r="F101" i="11"/>
  <c r="E101" i="11"/>
  <c r="D101" i="11"/>
  <c r="C101" i="11"/>
  <c r="B101" i="11"/>
  <c r="J100" i="11"/>
  <c r="I100" i="11"/>
  <c r="H100" i="11"/>
  <c r="G100" i="11"/>
  <c r="F100" i="11"/>
  <c r="E100" i="11"/>
  <c r="D100" i="11"/>
  <c r="C100" i="11"/>
  <c r="B100" i="11"/>
  <c r="J99" i="11"/>
  <c r="I99" i="11"/>
  <c r="H99" i="11"/>
  <c r="G99" i="11"/>
  <c r="F99" i="11"/>
  <c r="E99" i="11"/>
  <c r="D99" i="11"/>
  <c r="C99" i="11"/>
  <c r="B99" i="11"/>
  <c r="J98" i="11"/>
  <c r="I98" i="11"/>
  <c r="H98" i="11"/>
  <c r="G98" i="11"/>
  <c r="F98" i="11"/>
  <c r="E98" i="11"/>
  <c r="D98" i="11"/>
  <c r="C98" i="11"/>
  <c r="B98" i="11"/>
  <c r="J97" i="11"/>
  <c r="I97" i="11"/>
  <c r="H97" i="11"/>
  <c r="G97" i="11"/>
  <c r="F97" i="11"/>
  <c r="E97" i="11"/>
  <c r="D97" i="11"/>
  <c r="C97" i="11"/>
  <c r="B97" i="11"/>
  <c r="J96" i="11"/>
  <c r="I96" i="11"/>
  <c r="H96" i="11"/>
  <c r="G96" i="11"/>
  <c r="F96" i="11"/>
  <c r="E96" i="11"/>
  <c r="D96" i="11"/>
  <c r="C96" i="11"/>
  <c r="B96" i="11"/>
  <c r="J95" i="11"/>
  <c r="I95" i="11"/>
  <c r="H95" i="11"/>
  <c r="G95" i="11"/>
  <c r="F95" i="11"/>
  <c r="E95" i="11"/>
  <c r="D95" i="11"/>
  <c r="C95" i="11"/>
  <c r="B95" i="11"/>
  <c r="J94" i="11"/>
  <c r="I94" i="11"/>
  <c r="H94" i="11"/>
  <c r="G94" i="11"/>
  <c r="F94" i="11"/>
  <c r="E94" i="11"/>
  <c r="D94" i="11"/>
  <c r="C94" i="11"/>
  <c r="B94" i="11"/>
  <c r="J93" i="11"/>
  <c r="I93" i="11"/>
  <c r="H93" i="11"/>
  <c r="G93" i="11"/>
  <c r="F93" i="11"/>
  <c r="E93" i="11"/>
  <c r="D93" i="11"/>
  <c r="C93" i="11"/>
  <c r="B93" i="11"/>
  <c r="J92" i="11"/>
  <c r="I92" i="11"/>
  <c r="H92" i="11"/>
  <c r="G92" i="11"/>
  <c r="F92" i="11"/>
  <c r="E92" i="11"/>
  <c r="D92" i="11"/>
  <c r="C92" i="11"/>
  <c r="B92" i="11"/>
  <c r="J91" i="11"/>
  <c r="I91" i="11"/>
  <c r="H91" i="11"/>
  <c r="G91" i="11"/>
  <c r="F91" i="11"/>
  <c r="E91" i="11"/>
  <c r="D91" i="11"/>
  <c r="C91" i="11"/>
  <c r="B91" i="11"/>
  <c r="J90" i="11"/>
  <c r="I90" i="11"/>
  <c r="H90" i="11"/>
  <c r="G90" i="11"/>
  <c r="F90" i="11"/>
  <c r="E90" i="11"/>
  <c r="D90" i="11"/>
  <c r="C90" i="11"/>
  <c r="B90" i="11"/>
  <c r="J89" i="11"/>
  <c r="I89" i="11"/>
  <c r="H89" i="11"/>
  <c r="G89" i="11"/>
  <c r="F89" i="11"/>
  <c r="E89" i="11"/>
  <c r="D89" i="11"/>
  <c r="C89" i="11"/>
  <c r="B89" i="11"/>
  <c r="J88" i="11"/>
  <c r="I88" i="11"/>
  <c r="H88" i="11"/>
  <c r="G88" i="11"/>
  <c r="F88" i="11"/>
  <c r="E88" i="11"/>
  <c r="D88" i="11"/>
  <c r="C88" i="11"/>
  <c r="B88" i="11"/>
  <c r="J87" i="11"/>
  <c r="I87" i="11"/>
  <c r="H87" i="11"/>
  <c r="G87" i="11"/>
  <c r="F87" i="11"/>
  <c r="E87" i="11"/>
  <c r="D87" i="11"/>
  <c r="C87" i="11"/>
  <c r="B87" i="11"/>
  <c r="J86" i="11"/>
  <c r="I86" i="11"/>
  <c r="H86" i="11"/>
  <c r="G86" i="11"/>
  <c r="F86" i="11"/>
  <c r="E86" i="11"/>
  <c r="D86" i="11"/>
  <c r="C86" i="11"/>
  <c r="B86" i="11"/>
  <c r="J85" i="11"/>
  <c r="I85" i="11"/>
  <c r="H85" i="11"/>
  <c r="G85" i="11"/>
  <c r="F85" i="11"/>
  <c r="E85" i="11"/>
  <c r="D85" i="11"/>
  <c r="C85" i="11"/>
  <c r="B85" i="11"/>
  <c r="J84" i="11"/>
  <c r="I84" i="11"/>
  <c r="H84" i="11"/>
  <c r="G84" i="11"/>
  <c r="F84" i="11"/>
  <c r="E84" i="11"/>
  <c r="D84" i="11"/>
  <c r="C84" i="11"/>
  <c r="B84" i="11"/>
  <c r="J83" i="11"/>
  <c r="I83" i="11"/>
  <c r="H83" i="11"/>
  <c r="G83" i="11"/>
  <c r="F83" i="11"/>
  <c r="E83" i="11"/>
  <c r="D83" i="11"/>
  <c r="C83" i="11"/>
  <c r="B83" i="11"/>
  <c r="J82" i="11"/>
  <c r="I82" i="11"/>
  <c r="H82" i="11"/>
  <c r="G82" i="11"/>
  <c r="F82" i="11"/>
  <c r="E82" i="11"/>
  <c r="D82" i="11"/>
  <c r="C82" i="11"/>
  <c r="B82" i="11"/>
  <c r="J81" i="11"/>
  <c r="I81" i="11"/>
  <c r="H81" i="11"/>
  <c r="G81" i="11"/>
  <c r="F81" i="11"/>
  <c r="E81" i="11"/>
  <c r="D81" i="11"/>
  <c r="C81" i="11"/>
  <c r="B81" i="11"/>
  <c r="J80" i="11"/>
  <c r="I80" i="11"/>
  <c r="H80" i="11"/>
  <c r="G80" i="11"/>
  <c r="F80" i="11"/>
  <c r="E80" i="11"/>
  <c r="D80" i="11"/>
  <c r="C80" i="11"/>
  <c r="B80" i="11"/>
  <c r="J79" i="11"/>
  <c r="I79" i="11"/>
  <c r="H79" i="11"/>
  <c r="G79" i="11"/>
  <c r="F79" i="11"/>
  <c r="E79" i="11"/>
  <c r="D79" i="11"/>
  <c r="C79" i="11"/>
  <c r="B79" i="11"/>
  <c r="J78" i="11"/>
  <c r="I78" i="11"/>
  <c r="H78" i="11"/>
  <c r="G78" i="11"/>
  <c r="F78" i="11"/>
  <c r="E78" i="11"/>
  <c r="D78" i="11"/>
  <c r="C78" i="11"/>
  <c r="B78" i="11"/>
  <c r="J77" i="11"/>
  <c r="I77" i="11"/>
  <c r="H77" i="11"/>
  <c r="G77" i="11"/>
  <c r="F77" i="11"/>
  <c r="E77" i="11"/>
  <c r="D77" i="11"/>
  <c r="C77" i="11"/>
  <c r="B77" i="11"/>
  <c r="J76" i="11"/>
  <c r="I76" i="11"/>
  <c r="H76" i="11"/>
  <c r="G76" i="11"/>
  <c r="F76" i="11"/>
  <c r="E76" i="11"/>
  <c r="D76" i="11"/>
  <c r="C76" i="11"/>
  <c r="B76" i="11"/>
  <c r="J75" i="11"/>
  <c r="I75" i="11"/>
  <c r="H75" i="11"/>
  <c r="G75" i="11"/>
  <c r="F75" i="11"/>
  <c r="E75" i="11"/>
  <c r="D75" i="11"/>
  <c r="C75" i="11"/>
  <c r="B75" i="11"/>
  <c r="J74" i="11"/>
  <c r="I74" i="11"/>
  <c r="H74" i="11"/>
  <c r="G74" i="11"/>
  <c r="F74" i="11"/>
  <c r="E74" i="11"/>
  <c r="D74" i="11"/>
  <c r="C74" i="11"/>
  <c r="B74" i="11"/>
  <c r="J73" i="11"/>
  <c r="I73" i="11"/>
  <c r="H73" i="11"/>
  <c r="G73" i="11"/>
  <c r="F73" i="11"/>
  <c r="E73" i="11"/>
  <c r="D73" i="11"/>
  <c r="C73" i="11"/>
  <c r="B73" i="11"/>
  <c r="J72" i="11"/>
  <c r="I72" i="11"/>
  <c r="H72" i="11"/>
  <c r="G72" i="11"/>
  <c r="F72" i="11"/>
  <c r="E72" i="11"/>
  <c r="D72" i="11"/>
  <c r="C72" i="11"/>
  <c r="B72" i="11"/>
  <c r="J71" i="11"/>
  <c r="I71" i="11"/>
  <c r="H71" i="11"/>
  <c r="G71" i="11"/>
  <c r="F71" i="11"/>
  <c r="E71" i="11"/>
  <c r="D71" i="11"/>
  <c r="C71" i="11"/>
  <c r="B71" i="11"/>
  <c r="J70" i="11"/>
  <c r="I70" i="11"/>
  <c r="H70" i="11"/>
  <c r="G70" i="11"/>
  <c r="F70" i="11"/>
  <c r="E70" i="11"/>
  <c r="D70" i="11"/>
  <c r="C70" i="11"/>
  <c r="B70" i="11"/>
  <c r="J69" i="11"/>
  <c r="I69" i="11"/>
  <c r="H69" i="11"/>
  <c r="G69" i="11"/>
  <c r="F69" i="11"/>
  <c r="E69" i="11"/>
  <c r="D69" i="11"/>
  <c r="C69" i="11"/>
  <c r="B69" i="11"/>
  <c r="J68" i="11"/>
  <c r="I68" i="11"/>
  <c r="H68" i="11"/>
  <c r="G68" i="11"/>
  <c r="F68" i="11"/>
  <c r="E68" i="11"/>
  <c r="D68" i="11"/>
  <c r="C68" i="11"/>
  <c r="B68" i="11"/>
  <c r="J67" i="11"/>
  <c r="I67" i="11"/>
  <c r="H67" i="11"/>
  <c r="G67" i="11"/>
  <c r="F67" i="11"/>
  <c r="E67" i="11"/>
  <c r="D67" i="11"/>
  <c r="C67" i="11"/>
  <c r="B67" i="11"/>
  <c r="J66" i="11"/>
  <c r="I66" i="11"/>
  <c r="H66" i="11"/>
  <c r="G66" i="11"/>
  <c r="F66" i="11"/>
  <c r="E66" i="11"/>
  <c r="D66" i="11"/>
  <c r="C66" i="11"/>
  <c r="B66" i="11"/>
  <c r="J65" i="11"/>
  <c r="I65" i="11"/>
  <c r="H65" i="11"/>
  <c r="G65" i="11"/>
  <c r="F65" i="11"/>
  <c r="E65" i="11"/>
  <c r="D65" i="11"/>
  <c r="C65" i="11"/>
  <c r="B65" i="11"/>
  <c r="J64" i="11"/>
  <c r="I64" i="11"/>
  <c r="H64" i="11"/>
  <c r="G64" i="11"/>
  <c r="F64" i="11"/>
  <c r="E64" i="11"/>
  <c r="E115" i="11" s="1"/>
  <c r="D64" i="11"/>
  <c r="C64" i="11"/>
  <c r="B64" i="11"/>
  <c r="C115" i="11" l="1"/>
  <c r="D115" i="11"/>
  <c r="B115" i="11"/>
  <c r="E121" i="11"/>
  <c r="E116" i="11"/>
  <c r="E117" i="11" s="1"/>
  <c r="E120" i="11"/>
  <c r="E114" i="11"/>
  <c r="E118" i="11"/>
  <c r="C118" i="11"/>
  <c r="C121" i="11"/>
  <c r="C116" i="11"/>
  <c r="C117" i="11" s="1"/>
  <c r="C120" i="11"/>
  <c r="C114" i="11"/>
  <c r="D118" i="11"/>
  <c r="D121" i="11"/>
  <c r="D116" i="11"/>
  <c r="D117" i="11" s="1"/>
  <c r="D120" i="11"/>
  <c r="D114" i="11"/>
  <c r="B120" i="11"/>
  <c r="B114" i="11"/>
  <c r="B118" i="11"/>
  <c r="B121" i="11"/>
  <c r="B116" i="11"/>
  <c r="B117" i="11" s="1"/>
  <c r="D119" i="11" l="1"/>
  <c r="B119" i="11"/>
  <c r="C119" i="11"/>
  <c r="E119" i="11"/>
</calcChain>
</file>

<file path=xl/sharedStrings.xml><?xml version="1.0" encoding="utf-8"?>
<sst xmlns="http://schemas.openxmlformats.org/spreadsheetml/2006/main" count="143" uniqueCount="126">
  <si>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</si>
  <si>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</si>
  <si>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</si>
  <si>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</si>
  <si>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</si>
  <si>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</si>
  <si>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</si>
  <si>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</si>
  <si>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</si>
  <si>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</si>
  <si>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</si>
  <si>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</si>
  <si>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</si>
  <si>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</si>
  <si>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</si>
  <si>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</si>
  <si>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</si>
  <si>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</si>
  <si>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</si>
  <si>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</si>
  <si>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</si>
  <si>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</si>
  <si>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</si>
  <si>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</si>
  <si>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</si>
  <si>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</si>
  <si>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</si>
  <si>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</si>
  <si>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</si>
  <si>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</si>
  <si>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</si>
  <si>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</si>
  <si>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</si>
  <si>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</si>
  <si>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</si>
  <si>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</si>
  <si>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</si>
  <si>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</si>
  <si>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</si>
  <si>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</si>
  <si>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</si>
  <si>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</si>
  <si>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</si>
  <si>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</si>
  <si>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</si>
  <si>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</si>
  <si>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</si>
  <si>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</si>
  <si>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</si>
  <si>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</si>
  <si>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</si>
  <si>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</si>
  <si>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</si>
  <si>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</si>
  <si>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</si>
  <si>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</si>
  <si>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</si>
  <si>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</si>
  <si>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</si>
  <si>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</si>
  <si>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</si>
  <si>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</si>
  <si>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</si>
  <si>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</si>
  <si>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</si>
  <si>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</si>
  <si>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</si>
  <si>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</si>
  <si>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</si>
  <si>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</si>
  <si>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</si>
  <si>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</si>
  <si>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</si>
  <si>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lagre</t>
  </si>
  <si>
    <t>UB</t>
  </si>
  <si>
    <t>___</t>
  </si>
  <si>
    <t xml:space="preserve">Rapport lest og godkjent (elektronisk signatur): </t>
  </si>
  <si>
    <t xml:space="preserve">Utfylt dato: </t>
  </si>
  <si>
    <t>Hvilket reagens (lot) er benyttet?</t>
  </si>
  <si>
    <t>Prøverør type (lotnr.)</t>
  </si>
  <si>
    <t>Betingelse 6</t>
  </si>
  <si>
    <t>Betingelse 7</t>
  </si>
  <si>
    <t>Betingelse 8</t>
  </si>
  <si>
    <t>MBF MAL - Holdbarhetsforsøk ved Hormonlaboratoriet</t>
  </si>
  <si>
    <t>Fordeling av arbeidsoppgaver</t>
  </si>
  <si>
    <t>Fremskaffet og gjennomgått dokumentasjon, litteratur</t>
  </si>
  <si>
    <t>Praktisk gjennomføring</t>
  </si>
  <si>
    <t>Statistiske beregninger</t>
  </si>
  <si>
    <t>Skrive prosedyrer</t>
  </si>
  <si>
    <t>Utarbeide rapport</t>
  </si>
  <si>
    <t xml:space="preserve">Figur 2.  De røde punktene viser gjennomsnitt for hvert tidspunkt, i prosent av utgangsverdi. De loddrette intervallene er 90% konfidensintervall for gjennomsnittene, og området mellom de røde linjene er tillatt bias. De blå punktene markerer enkeltverdier i prosent av utgangsverdi, og området mellom de blå linjene er tillatt totalfeil. </t>
  </si>
  <si>
    <t>SKKORT- Holdbarhetsforsøk RT (Rapport)</t>
  </si>
  <si>
    <t>02.06.2023</t>
  </si>
  <si>
    <t>Achim Mall</t>
  </si>
  <si>
    <t>Achim Mall, Nina Magnusson Talgø</t>
  </si>
  <si>
    <t>SKKORT: Kortisol i spytt</t>
  </si>
  <si>
    <t>april-juni 2023</t>
  </si>
  <si>
    <t>x</t>
  </si>
  <si>
    <t>LC-MS</t>
  </si>
  <si>
    <t>Dager</t>
  </si>
  <si>
    <t>IA</t>
  </si>
  <si>
    <t>R30950</t>
  </si>
  <si>
    <t>Sciex 5500 Triple Quad + Agilent 1290 Infinity LC-system</t>
  </si>
  <si>
    <t>-20°C</t>
  </si>
  <si>
    <t>RT</t>
  </si>
  <si>
    <t>se beskrivelse</t>
  </si>
  <si>
    <t>Sarstedt Salivette® Cortisol, order number 51.1534.500, LOT 1094421</t>
  </si>
  <si>
    <r>
      <t>19-23</t>
    </r>
    <r>
      <rPr>
        <sz val="12"/>
        <color theme="3" tint="-0.49812311166722617"/>
        <rFont val="Calibri"/>
        <family val="2"/>
      </rPr>
      <t>°</t>
    </r>
    <r>
      <rPr>
        <sz val="12"/>
        <color theme="3" tint="-0.49812311166722617"/>
        <rFont val="Arial"/>
        <family val="2"/>
      </rPr>
      <t>C (rom 8015)</t>
    </r>
  </si>
  <si>
    <r>
      <rPr>
        <b/>
        <u/>
        <sz val="10"/>
        <rFont val="Arial"/>
        <family val="2"/>
      </rPr>
      <t>Vurdering</t>
    </r>
    <r>
      <rPr>
        <sz val="10"/>
        <rFont val="Arial"/>
        <family val="2"/>
      </rPr>
      <t xml:space="preserve">: Gjennomsnittlig bias er innenfor krav basert på biologisk variasjon. Alle prøvene er innen tillat totalfeil. Hverken bias eller standardavviket blir større i testperioden. </t>
    </r>
  </si>
  <si>
    <t>RES</t>
  </si>
  <si>
    <t>D54447</t>
  </si>
  <si>
    <t>1.02</t>
  </si>
  <si>
    <t>27.06.2023 - Erland, Odd Einar, 27.06.2023 - Talgø, Nina Magnusson, 28.06.2023 - Trude Andersen, 27.06.2023 - Viste, Kristin</t>
  </si>
  <si>
    <t>EKR_Endret¤1#</t>
  </si>
  <si>
    <t xml:space="preserve">Se arbeidsark analyseserie: </t>
  </si>
  <si>
    <t>EKR_DokType¤2#0¤2#Rapport¤3#EKR_Doktittel¤2#0¤2#SKKORT- Holdbarhetsforsøk RT (Rapport)¤3#EKR_DokumentID¤2#0¤2#R30950¤3#EKR_RefNr¤2#0¤2#02.13.4.16.7.1.2-R30950¤3#EKR_Gradering¤2#0¤2#Åpen¤3#EKR_Signatur¤2#0¤2#&lt;skal ikke godkjennes&gt;¤3#EKR_Verifisert¤2#0¤2# ¤3#EKR_Hørt¤2#0¤2# ¤3#EKR_AuditReview¤2#2¤2#¤3#EKR_AuditApprove¤2#2¤2#¤3#EKR_AuditFinal¤2#2¤2#¤3#EKR_Dokeier¤2#0¤2#Mall, Achim¤3#EKR_Status¤2#0¤2#I arbeid¤3#EKR_Opprettet¤2#0¤2#02.06.2023¤3#EKR_Endret¤2#0¤2#21.06.2023¤3#EKR_Ibruk¤2#0¤2# ¤3#EKR_Rapport¤2#3¤2#¤3#EKR_Utgitt¤2#0¤2#02.06.2023¤3#EKR_SkrevetAv¤2#0¤2#¤3#EKR_UText1¤2#0¤2#¤3#EKR_UText2¤2#0¤2#¤3#EKR_UText3¤2#0¤2# ¤3#EKR_UText4¤2#0¤2# ¤3#EKR_DokRefnr¤2#4¤2#000102130416070102¤3#EKR_Gradnr¤2#4¤2#0¤3#EKR_Strukt00¤2#5¤2#¤5#¤5#HVRHF¤5#1¤5#-1¤4#¤5#02¤5#Helse Bergen HF¤5#1¤5#0¤4#.¤5#13¤5#Laboratorieklinikken¤5#1¤5#0¤4#.¤5#4¤5#Avd. for medisinsk biokjemi og farmakologi¤5#1¤5#0¤4#.¤5#16¤5#Analyseprosesser (validering/verifisering, onlinekobling, sporbarhet, riktighet, cv%, interferens, ref.område)¤5#0¤5#0¤4#.¤5#7¤5#Holdbarhetsforsøk¤5#0¤5#0¤4#.¤5#1¤5#Prøvemateriale Hormonlaboratoriet¤5#0¤5#0¤4#.¤5#2¤5#LCMS (resultatdokumenter)¤5#0¤5#0¤4# - ¤3#</t>
  </si>
  <si>
    <t>Prøvene ble samlet inn fra 20 ansatte ved hormonlaboratoriet, fredag, 28.04.2023 kl. 8-12. Det ble tatt 4 tamponger samtidig per person, tampongene ble flyttet rundt i munnen til de var gjennombløte. Nullprøven ble sentrifugert og fryst rett etter prøvetaking, de andre 3 tampongene ble oppbevart i romtemperatur i 4, 6 og 7 dager (+/- 4 timer). Innholdet i tampongene ble fordelt på to sekundærrør etter sentrifugering og ble analysert i duplikat. Prøverørene ble lagret i-20 C frem til opparbeiding. Prøvene ble opparbeidet i rutineseriene 2023 05 10, 2023 05 24, 2023 05 31 og 2023 06 07. Alle prøver fra samme pasient/giver ble analysert i samme serie.</t>
  </si>
  <si>
    <t>Kortisol i spytt (SKKORT)</t>
  </si>
  <si>
    <t>Achim Mall, achim.mall@helse-bergen.no 
Nina Magnusson Talgø, nina.magnusson.talgo@helse-bergen.no</t>
  </si>
  <si>
    <t>ODER 27.06.23</t>
  </si>
  <si>
    <t>spytt i tampong (Salivette, cortisol)</t>
  </si>
  <si>
    <t>Har prøven vært frosset? Oppgi temperatur, (◦C)</t>
  </si>
  <si>
    <t xml:space="preserve">Holdbarhet for spytt-kortisol på salivette (prøvetampong) i romtemperatur kan settes til 7 dager.
</t>
  </si>
  <si>
    <t>Hormonlaboratoriet, Avdeling for Medisinsk Biokjemi og Farmakologi, 
Haukeland Universitetssykehus</t>
  </si>
  <si>
    <t>Kortisol i spytt</t>
  </si>
  <si>
    <r>
      <t>Prøver til spyttkortisol blir ofte tatt hjemme, av pasienten selv. Salivettene (tamponger) med spytt blir så sendt til Hormonlaboratoriet i posten. I enkelte tilfeller går det inntil 7 dager før prøvene blir mottatt av Hormonlaboratoriet. Derfor bør vi vite i hvor lenge prøvene er holdbare på Salivette (tamponger) i romtemperatur. Det er gjort holdbarhetsforsøk på St. Olav i 2022 (Helene Haugum Flaten &amp; Simen Stentvedt Luggenes;</t>
    </r>
    <r>
      <rPr>
        <i/>
        <sz val="10"/>
        <rFont val="Arial"/>
        <family val="2"/>
      </rPr>
      <t xml:space="preserve"> Holdbarhetsundersøkelse av kortisol i usentrifugerte spyttprøver ved bruk av LC/MS-MS-metode</t>
    </r>
    <r>
      <rPr>
        <sz val="10"/>
        <rFont val="Arial"/>
        <family val="2"/>
      </rPr>
      <t xml:space="preserve">, bacherloroppgave, 2022) der det ble konkludert at prøvene er holdbare i 6 dager. Vi ønsket å verifisere dette resultatet og vurdere om holdbarheten kan utvides til 7 dager for vår metode. 
Pasient 11 er byttet ut med pasient 21.
</t>
    </r>
    <r>
      <rPr>
        <u/>
        <sz val="10"/>
        <rFont val="Arial"/>
        <family val="2"/>
      </rPr>
      <t>Medisinske krav:</t>
    </r>
    <r>
      <rPr>
        <sz val="10"/>
        <rFont val="Arial"/>
        <family val="2"/>
      </rPr>
      <t xml:space="preserve">
Det foreligger ikke gode studier på biologisk variasjon i kortisol i spytt. Spyttkortisol vil nok variere litt ulikt fra serum pga. mangel på bindeproteiner, tilstedeværelse av bakterier og sekresjonsprosessen til spytt. Men de beste data vi kan bruke er på variasjon i serum.
EFLM oppgir CVi (within-subject) på 16,3% og CVg (between-subject) på 48,7% for serum-kortisol.
Dette gir ønskelig tillatt bias på 12,8% og tillatt totalfeil 26.3 %.
Sannsynligvis er CVg noe lavere enn dette, ifølge vårt eget materiale så lavt som 12% hvis man kun ser på menn.
Med våre egne verdier for CVi og CVg i populasjon av begge kjønn (hhv 15%, 32%) blir da minstekrav til bias og totalfeil:
</t>
    </r>
    <r>
      <rPr>
        <b/>
        <u/>
        <sz val="10"/>
        <rFont val="Arial"/>
        <family val="2"/>
      </rPr>
      <t>13% tillatt bias, 31% tillatt totalfeil.</t>
    </r>
    <r>
      <rPr>
        <sz val="10"/>
        <rFont val="Arial"/>
        <family val="2"/>
      </rPr>
      <t xml:space="preserve">
Vi velger å bruke disse kravene.
Referansegrense for spyttkortisol er 2,8 nmol/L. Det er derfor området fra ca. 2 nmol/L til ca. 4 nmol/L som er det viktigste medisinsk sett.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</si>
</sst>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color theme="3" tint="-0.49812311166722617"/>
      <name val="Arial"/>
      <family val="2"/>
    </font>
    <font>
      <sz val="8"/>
      <color theme="3" tint="-0.49812311166722617"/>
      <name val="Arial"/>
      <family val="2"/>
    </font>
    <font>
      <b/>
      <sz val="28"/>
      <color theme="3" tint="-0.49812311166722617"/>
      <name val="Arial"/>
      <family val="2"/>
    </font>
    <font>
      <b/>
      <sz val="36"/>
      <color theme="3" tint="-0.49812311166722617"/>
      <name val="Arial"/>
      <family val="2"/>
    </font>
    <font>
      <sz val="10"/>
      <color theme="3" tint="-0.49812311166722617"/>
      <name val="Arial"/>
      <family val="2"/>
    </font>
    <font>
      <sz val="12"/>
      <color theme="3" tint="-0.49812311166722617"/>
      <name val="Arial"/>
      <family val="2"/>
    </font>
    <font>
      <b/>
      <sz val="12"/>
      <color theme="3" tint="-0.49812311166722617"/>
      <name val="Arial"/>
      <family val="2"/>
    </font>
    <font>
      <b/>
      <sz val="16"/>
      <color theme="3" tint="-0.49812311166722617"/>
      <name val="Arial"/>
      <family val="2"/>
    </font>
    <font>
      <i/>
      <sz val="12"/>
      <color theme="3" tint="-0.49812311166722617"/>
      <name val="Arial"/>
      <family val="2"/>
    </font>
    <font>
      <sz val="36"/>
      <color theme="3" tint="-0.49812311166722617"/>
      <name val="Arial"/>
      <family val="2"/>
    </font>
    <font>
      <sz val="28"/>
      <color theme="3" tint="-0.49812311166722617"/>
      <name val="Arial"/>
      <family val="2"/>
    </font>
    <font>
      <sz val="10"/>
      <color indexed="8"/>
      <name val="Arial"/>
      <family val="2"/>
    </font>
    <font>
      <sz val="12"/>
      <color theme="3" tint="-0.49812311166722617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813684499649038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theme="3" tint="-0.49812311166722617"/>
      </right>
      <top/>
      <bottom style="medium">
        <color theme="3" tint="-0.49812311166722617"/>
      </bottom>
      <diagonal/>
    </border>
    <border>
      <left/>
      <right/>
      <top/>
      <bottom style="medium">
        <color theme="3" tint="-0.49812311166722617"/>
      </bottom>
      <diagonal/>
    </border>
    <border>
      <left style="medium">
        <color theme="3" tint="-0.49812311166722617"/>
      </left>
      <right/>
      <top/>
      <bottom style="medium">
        <color theme="3" tint="-0.49812311166722617"/>
      </bottom>
      <diagonal/>
    </border>
    <border>
      <left/>
      <right style="medium">
        <color theme="3" tint="-0.49812311166722617"/>
      </right>
      <top/>
      <bottom/>
      <diagonal/>
    </border>
    <border>
      <left style="medium">
        <color theme="3" tint="-0.49812311166722617"/>
      </left>
      <right/>
      <top/>
      <bottom/>
      <diagonal/>
    </border>
    <border>
      <left/>
      <right style="medium">
        <color theme="3" tint="-0.49812311166722617"/>
      </right>
      <top style="medium">
        <color theme="3" tint="-0.49812311166722617"/>
      </top>
      <bottom/>
      <diagonal/>
    </border>
    <border>
      <left/>
      <right/>
      <top style="medium">
        <color theme="3" tint="-0.49812311166722617"/>
      </top>
      <bottom/>
      <diagonal/>
    </border>
    <border>
      <left style="medium">
        <color theme="3" tint="-0.49812311166722617"/>
      </left>
      <right/>
      <top style="medium">
        <color theme="3" tint="-0.49812311166722617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>
      <protection locked="0"/>
    </xf>
  </cellStyleXfs>
  <cellXfs count="169">
    <xf numFmtId="0" fontId="0" fillId="0" borderId="0" xfId="0"/>
    <xf numFmtId="0" fontId="0" fillId="0" borderId="13" xfId="0" applyBorder="1"/>
    <xf numFmtId="0" fontId="0" fillId="0" borderId="0" xfId="0" applyProtection="1">
      <protection hidden="1"/>
    </xf>
    <xf numFmtId="0" fontId="0" fillId="0" borderId="14" xfId="0" applyBorder="1" applyProtection="1">
      <protection hidden="1"/>
    </xf>
    <xf numFmtId="0" fontId="0" fillId="3" borderId="0" xfId="0" applyFill="1"/>
    <xf numFmtId="0" fontId="10" fillId="3" borderId="0" xfId="0" applyFont="1" applyFill="1"/>
    <xf numFmtId="0" fontId="0" fillId="0" borderId="0" xfId="0" quotePrefix="1"/>
    <xf numFmtId="0" fontId="11" fillId="4" borderId="15" xfId="0" applyFont="1" applyFill="1" applyBorder="1" applyAlignment="1" applyProtection="1">
      <alignment horizontal="center"/>
      <protection locked="0"/>
    </xf>
    <xf numFmtId="0" fontId="11" fillId="4" borderId="16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18" xfId="0" applyFont="1" applyFill="1" applyBorder="1" applyAlignment="1" applyProtection="1">
      <alignment horizontal="center"/>
      <protection locked="0"/>
    </xf>
    <xf numFmtId="2" fontId="12" fillId="0" borderId="19" xfId="0" applyNumberFormat="1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0" fontId="2" fillId="3" borderId="0" xfId="0" applyFont="1" applyFill="1"/>
    <xf numFmtId="0" fontId="14" fillId="3" borderId="0" xfId="0" applyFont="1" applyFill="1"/>
    <xf numFmtId="0" fontId="15" fillId="5" borderId="15" xfId="0" applyFont="1" applyFill="1" applyBorder="1" applyAlignment="1">
      <alignment vertical="center" wrapText="1"/>
    </xf>
    <xf numFmtId="0" fontId="15" fillId="5" borderId="16" xfId="0" applyFont="1" applyFill="1" applyBorder="1" applyAlignment="1">
      <alignment vertical="center" wrapText="1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0" borderId="23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164" fontId="12" fillId="0" borderId="2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 locked="0"/>
    </xf>
    <xf numFmtId="164" fontId="12" fillId="0" borderId="22" xfId="0" applyNumberFormat="1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164" fontId="12" fillId="0" borderId="26" xfId="0" applyNumberFormat="1" applyFont="1" applyBorder="1" applyAlignment="1" applyProtection="1">
      <alignment horizontal="center"/>
      <protection locked="0"/>
    </xf>
    <xf numFmtId="0" fontId="11" fillId="6" borderId="27" xfId="0" applyFont="1" applyFill="1" applyBorder="1" applyAlignment="1" applyProtection="1">
      <alignment horizontal="center"/>
      <protection locked="0"/>
    </xf>
    <xf numFmtId="0" fontId="11" fillId="6" borderId="28" xfId="0" applyFont="1" applyFill="1" applyBorder="1" applyAlignment="1" applyProtection="1">
      <alignment horizontal="center"/>
      <protection locked="0"/>
    </xf>
    <xf numFmtId="0" fontId="11" fillId="6" borderId="29" xfId="0" applyFont="1" applyFill="1" applyBorder="1" applyAlignment="1" applyProtection="1">
      <alignment horizontal="center"/>
      <protection locked="0"/>
    </xf>
    <xf numFmtId="0" fontId="11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6" fillId="7" borderId="20" xfId="0" applyFont="1" applyFill="1" applyBorder="1"/>
    <xf numFmtId="0" fontId="17" fillId="7" borderId="20" xfId="0" applyFont="1" applyFill="1" applyBorder="1"/>
    <xf numFmtId="0" fontId="18" fillId="3" borderId="0" xfId="0" applyFont="1" applyFill="1"/>
    <xf numFmtId="0" fontId="20" fillId="3" borderId="0" xfId="0" applyFont="1" applyFill="1"/>
    <xf numFmtId="0" fontId="21" fillId="3" borderId="0" xfId="0" applyFont="1" applyFill="1"/>
    <xf numFmtId="0" fontId="21" fillId="2" borderId="20" xfId="0" applyFont="1" applyFill="1" applyBorder="1"/>
    <xf numFmtId="0" fontId="21" fillId="7" borderId="20" xfId="0" applyFont="1" applyFill="1" applyBorder="1"/>
    <xf numFmtId="0" fontId="21" fillId="7" borderId="30" xfId="0" applyFont="1" applyFill="1" applyBorder="1"/>
    <xf numFmtId="0" fontId="21" fillId="2" borderId="26" xfId="0" applyFont="1" applyFill="1" applyBorder="1"/>
    <xf numFmtId="0" fontId="21" fillId="2" borderId="25" xfId="0" applyFont="1" applyFill="1" applyBorder="1"/>
    <xf numFmtId="0" fontId="21" fillId="7" borderId="24" xfId="0" applyFont="1" applyFill="1" applyBorder="1"/>
    <xf numFmtId="0" fontId="21" fillId="2" borderId="22" xfId="0" applyFont="1" applyFill="1" applyBorder="1"/>
    <xf numFmtId="0" fontId="21" fillId="7" borderId="23" xfId="0" applyFont="1" applyFill="1" applyBorder="1"/>
    <xf numFmtId="0" fontId="21" fillId="7" borderId="21" xfId="0" applyFont="1" applyFill="1" applyBorder="1"/>
    <xf numFmtId="0" fontId="21" fillId="7" borderId="19" xfId="0" applyFont="1" applyFill="1" applyBorder="1"/>
    <xf numFmtId="0" fontId="21" fillId="7" borderId="31" xfId="0" applyFont="1" applyFill="1" applyBorder="1"/>
    <xf numFmtId="0" fontId="21" fillId="2" borderId="32" xfId="0" applyFont="1" applyFill="1" applyBorder="1"/>
    <xf numFmtId="0" fontId="21" fillId="7" borderId="32" xfId="0" applyFont="1" applyFill="1" applyBorder="1"/>
    <xf numFmtId="0" fontId="22" fillId="7" borderId="20" xfId="0" applyFont="1" applyFill="1" applyBorder="1"/>
    <xf numFmtId="0" fontId="21" fillId="2" borderId="20" xfId="0" applyFont="1" applyFill="1" applyBorder="1" applyAlignment="1">
      <alignment horizontal="center"/>
    </xf>
    <xf numFmtId="0" fontId="21" fillId="7" borderId="8" xfId="0" applyFont="1" applyFill="1" applyBorder="1"/>
    <xf numFmtId="0" fontId="21" fillId="7" borderId="9" xfId="0" applyFont="1" applyFill="1" applyBorder="1"/>
    <xf numFmtId="0" fontId="21" fillId="7" borderId="10" xfId="0" applyFont="1" applyFill="1" applyBorder="1"/>
    <xf numFmtId="0" fontId="23" fillId="3" borderId="0" xfId="0" applyFont="1" applyFill="1"/>
    <xf numFmtId="0" fontId="24" fillId="2" borderId="0" xfId="0" applyFont="1" applyFill="1" applyAlignment="1">
      <alignment horizontal="left" vertical="top" wrapText="1"/>
    </xf>
    <xf numFmtId="0" fontId="0" fillId="4" borderId="0" xfId="0" applyFill="1"/>
    <xf numFmtId="2" fontId="0" fillId="4" borderId="33" xfId="0" applyNumberFormat="1" applyFill="1" applyBorder="1"/>
    <xf numFmtId="2" fontId="0" fillId="4" borderId="18" xfId="0" applyNumberFormat="1" applyFill="1" applyBorder="1"/>
    <xf numFmtId="2" fontId="2" fillId="4" borderId="16" xfId="0" applyNumberFormat="1" applyFont="1" applyFill="1" applyBorder="1"/>
    <xf numFmtId="2" fontId="0" fillId="4" borderId="0" xfId="0" applyNumberFormat="1" applyFill="1"/>
    <xf numFmtId="2" fontId="2" fillId="4" borderId="34" xfId="0" applyNumberFormat="1" applyFont="1" applyFill="1" applyBorder="1"/>
    <xf numFmtId="0" fontId="0" fillId="4" borderId="13" xfId="0" applyFill="1" applyBorder="1"/>
    <xf numFmtId="2" fontId="2" fillId="4" borderId="35" xfId="0" applyNumberFormat="1" applyFont="1" applyFill="1" applyBorder="1"/>
    <xf numFmtId="0" fontId="0" fillId="6" borderId="14" xfId="0" applyFill="1" applyBorder="1" applyProtection="1">
      <protection locked="0" hidden="1"/>
    </xf>
    <xf numFmtId="2" fontId="0" fillId="4" borderId="36" xfId="0" applyNumberFormat="1" applyFill="1" applyBorder="1"/>
    <xf numFmtId="0" fontId="2" fillId="4" borderId="33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3" xfId="0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2" fillId="4" borderId="38" xfId="0" applyFont="1" applyFill="1" applyBorder="1" applyAlignment="1">
      <alignment horizontal="center"/>
    </xf>
    <xf numFmtId="0" fontId="2" fillId="0" borderId="14" xfId="0" applyFont="1" applyBorder="1" applyAlignment="1" applyProtection="1">
      <alignment horizontal="right"/>
      <protection hidden="1"/>
    </xf>
    <xf numFmtId="0" fontId="2" fillId="4" borderId="18" xfId="0" applyFont="1" applyFill="1" applyBorder="1" applyAlignment="1">
      <alignment horizontal="right"/>
    </xf>
    <xf numFmtId="0" fontId="2" fillId="4" borderId="36" xfId="0" applyFont="1" applyFill="1" applyBorder="1" applyAlignment="1">
      <alignment horizontal="center"/>
    </xf>
    <xf numFmtId="2" fontId="12" fillId="4" borderId="0" xfId="0" applyNumberFormat="1" applyFont="1" applyFill="1"/>
    <xf numFmtId="0" fontId="11" fillId="4" borderId="0" xfId="0" applyFont="1" applyFill="1" applyAlignment="1" applyProtection="1">
      <alignment horizontal="center"/>
      <protection locked="0"/>
    </xf>
    <xf numFmtId="0" fontId="12" fillId="4" borderId="0" xfId="0" applyFont="1" applyFill="1" applyAlignment="1">
      <alignment vertical="justify" wrapText="1"/>
    </xf>
    <xf numFmtId="0" fontId="12" fillId="4" borderId="0" xfId="0" applyFont="1" applyFill="1" applyAlignment="1">
      <alignment vertical="top" wrapText="1"/>
    </xf>
    <xf numFmtId="2" fontId="13" fillId="4" borderId="0" xfId="0" applyNumberFormat="1" applyFont="1" applyFill="1" applyAlignment="1">
      <alignment vertical="top" wrapText="1"/>
    </xf>
    <xf numFmtId="0" fontId="12" fillId="4" borderId="0" xfId="0" applyFont="1" applyFill="1"/>
    <xf numFmtId="0" fontId="12" fillId="4" borderId="13" xfId="0" applyFont="1" applyFill="1" applyBorder="1"/>
    <xf numFmtId="0" fontId="11" fillId="4" borderId="18" xfId="0" applyFont="1" applyFill="1" applyBorder="1" applyAlignment="1">
      <alignment horizontal="center"/>
    </xf>
    <xf numFmtId="0" fontId="3" fillId="4" borderId="0" xfId="1" applyFill="1" applyProtection="1"/>
    <xf numFmtId="0" fontId="2" fillId="4" borderId="0" xfId="0" applyFont="1" applyFill="1"/>
    <xf numFmtId="164" fontId="5" fillId="0" borderId="0" xfId="0" applyNumberFormat="1" applyFont="1" applyProtection="1">
      <protection locked="0"/>
    </xf>
    <xf numFmtId="0" fontId="2" fillId="4" borderId="0" xfId="0" applyFont="1" applyFill="1" applyAlignment="1">
      <alignment horizontal="right"/>
    </xf>
    <xf numFmtId="164" fontId="6" fillId="0" borderId="0" xfId="0" applyNumberFormat="1" applyFont="1" applyProtection="1">
      <protection locked="0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0" xfId="0" applyFill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25" fillId="2" borderId="46" xfId="0" applyFont="1" applyFill="1" applyBorder="1"/>
    <xf numFmtId="0" fontId="25" fillId="3" borderId="0" xfId="0" applyFont="1" applyFill="1"/>
    <xf numFmtId="0" fontId="26" fillId="2" borderId="46" xfId="0" applyFont="1" applyFill="1" applyBorder="1"/>
    <xf numFmtId="1" fontId="0" fillId="4" borderId="0" xfId="0" applyNumberFormat="1" applyFill="1"/>
    <xf numFmtId="0" fontId="21" fillId="2" borderId="32" xfId="0" quotePrefix="1" applyFont="1" applyFill="1" applyBorder="1"/>
    <xf numFmtId="164" fontId="0" fillId="0" borderId="31" xfId="0" applyNumberForma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164" fontId="27" fillId="0" borderId="23" xfId="0" applyNumberFormat="1" applyFont="1" applyBorder="1" applyAlignment="1" applyProtection="1">
      <alignment horizontal="right"/>
      <protection locked="0"/>
    </xf>
    <xf numFmtId="164" fontId="27" fillId="0" borderId="20" xfId="0" applyNumberFormat="1" applyFont="1" applyBorder="1" applyAlignment="1" applyProtection="1">
      <alignment horizontal="right"/>
      <protection locked="0"/>
    </xf>
    <xf numFmtId="164" fontId="0" fillId="4" borderId="0" xfId="0" applyNumberFormat="1" applyFill="1"/>
    <xf numFmtId="1" fontId="0" fillId="4" borderId="17" xfId="0" applyNumberFormat="1" applyFill="1" applyBorder="1"/>
    <xf numFmtId="1" fontId="0" fillId="4" borderId="37" xfId="0" applyNumberFormat="1" applyFill="1" applyBorder="1"/>
    <xf numFmtId="1" fontId="0" fillId="4" borderId="18" xfId="0" applyNumberFormat="1" applyFill="1" applyBorder="1"/>
    <xf numFmtId="1" fontId="0" fillId="4" borderId="33" xfId="0" applyNumberFormat="1" applyFill="1" applyBorder="1"/>
    <xf numFmtId="0" fontId="15" fillId="0" borderId="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3" borderId="0" xfId="0" applyFont="1" applyFill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 horizontal="left" wrapText="1"/>
    </xf>
    <xf numFmtId="0" fontId="21" fillId="7" borderId="0" xfId="0" applyFont="1" applyFill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2" fillId="4" borderId="0" xfId="0" applyFont="1" applyFill="1" applyAlignment="1">
      <alignment vertical="justify" wrapText="1"/>
    </xf>
    <xf numFmtId="0" fontId="12" fillId="0" borderId="0" xfId="0" applyFont="1" applyAlignment="1">
      <alignment vertical="justify" wrapText="1"/>
    </xf>
    <xf numFmtId="0" fontId="1" fillId="6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3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42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42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b/>
        <i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5"/>
          <c:y val="0.04"/>
          <c:w val="0.83774999999999999"/>
          <c:h val="0.85650000000000004"/>
        </c:manualLayout>
      </c:layout>
      <c:scatterChart>
        <c:scatterStyle val="lineMarker"/>
        <c:varyColors val="0"/>
        <c:ser>
          <c:idx val="0"/>
          <c:order val="0"/>
          <c:spPr>
            <a:ln w="12700" cmpd="sng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Data!$B$8:$J$8</c:f>
              <c:numCache>
                <c:formatCode>0.0</c:formatCode>
                <c:ptCount val="9"/>
                <c:pt idx="0">
                  <c:v>4.1194740062999999</c:v>
                </c:pt>
                <c:pt idx="1">
                  <c:v>4.0871700287500001</c:v>
                </c:pt>
                <c:pt idx="2">
                  <c:v>3.7658019678999999</c:v>
                </c:pt>
                <c:pt idx="3">
                  <c:v>4.1258508616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D1-4C3D-852B-5F4C403413DA}"/>
            </c:ext>
          </c:extLst>
        </c:ser>
        <c:ser>
          <c:idx val="1"/>
          <c:order val="1"/>
          <c:spPr>
            <a:ln w="12700" cmpd="sng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Data!$B$9:$J$9</c:f>
              <c:numCache>
                <c:formatCode>0.0</c:formatCode>
                <c:ptCount val="9"/>
                <c:pt idx="0">
                  <c:v>5.5434560100999999</c:v>
                </c:pt>
                <c:pt idx="1">
                  <c:v>5.7860789877999999</c:v>
                </c:pt>
                <c:pt idx="2">
                  <c:v>6.06203553915</c:v>
                </c:pt>
                <c:pt idx="3">
                  <c:v>5.7755599120000003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D1-4C3D-852B-5F4C403413DA}"/>
            </c:ext>
          </c:extLst>
        </c:ser>
        <c:ser>
          <c:idx val="2"/>
          <c:order val="2"/>
          <c:spPr>
            <a:ln w="12700" cmpd="sng">
              <a:solidFill>
                <a:srgbClr val="FF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Data!$B$10:$J$10</c:f>
              <c:numCache>
                <c:formatCode>0.0</c:formatCode>
                <c:ptCount val="9"/>
                <c:pt idx="0">
                  <c:v>5.0659711078000003</c:v>
                </c:pt>
                <c:pt idx="1">
                  <c:v>4.8320576372000001</c:v>
                </c:pt>
                <c:pt idx="2">
                  <c:v>5.0813112541500001</c:v>
                </c:pt>
                <c:pt idx="3">
                  <c:v>5.2181934906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D1-4C3D-852B-5F4C403413DA}"/>
            </c:ext>
          </c:extLst>
        </c:ser>
        <c:ser>
          <c:idx val="3"/>
          <c:order val="3"/>
          <c:spPr>
            <a:ln w="12700" cmpd="sng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Data!$B$11:$J$11</c:f>
              <c:numCache>
                <c:formatCode>0.0</c:formatCode>
                <c:ptCount val="9"/>
                <c:pt idx="0">
                  <c:v>2.5941480383500002</c:v>
                </c:pt>
                <c:pt idx="1">
                  <c:v>2.4997270337500002</c:v>
                </c:pt>
                <c:pt idx="2">
                  <c:v>2.4498714433500002</c:v>
                </c:pt>
                <c:pt idx="3">
                  <c:v>2.5617431549500003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D1-4C3D-852B-5F4C403413DA}"/>
            </c:ext>
          </c:extLst>
        </c:ser>
        <c:ser>
          <c:idx val="4"/>
          <c:order val="4"/>
          <c:spPr>
            <a:ln w="12700" cmpd="sng">
              <a:solidFill>
                <a:srgbClr val="8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Data!$B$12:$J$12</c:f>
              <c:numCache>
                <c:formatCode>0.0</c:formatCode>
                <c:ptCount val="9"/>
                <c:pt idx="0">
                  <c:v>6.8099539682499994</c:v>
                </c:pt>
                <c:pt idx="1">
                  <c:v>7.89041306875</c:v>
                </c:pt>
                <c:pt idx="2">
                  <c:v>7.8353922066999999</c:v>
                </c:pt>
                <c:pt idx="3">
                  <c:v>7.9831995273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D1-4C3D-852B-5F4C403413DA}"/>
            </c:ext>
          </c:extLst>
        </c:ser>
        <c:ser>
          <c:idx val="5"/>
          <c:order val="5"/>
          <c:spPr>
            <a:ln w="12700" cmpd="sng">
              <a:solidFill>
                <a:srgbClr val="8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Data!$B$13:$J$13</c:f>
              <c:numCache>
                <c:formatCode>0.0</c:formatCode>
                <c:ptCount val="9"/>
                <c:pt idx="0">
                  <c:v>5.2105919490500003</c:v>
                </c:pt>
                <c:pt idx="1">
                  <c:v>5.3460468130500001</c:v>
                </c:pt>
                <c:pt idx="2">
                  <c:v>5.5954396808499993</c:v>
                </c:pt>
                <c:pt idx="3">
                  <c:v>5.9384564488000002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D1-4C3D-852B-5F4C403413DA}"/>
            </c:ext>
          </c:extLst>
        </c:ser>
        <c:ser>
          <c:idx val="6"/>
          <c:order val="6"/>
          <c:spPr>
            <a:ln w="12700" cmpd="sng">
              <a:solidFill>
                <a:srgbClr val="008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Data!$B$14:$J$14</c:f>
              <c:numCache>
                <c:formatCode>0.0</c:formatCode>
                <c:ptCount val="9"/>
                <c:pt idx="0">
                  <c:v>2.7999616444999997</c:v>
                </c:pt>
                <c:pt idx="1">
                  <c:v>2.517919858</c:v>
                </c:pt>
                <c:pt idx="2">
                  <c:v>2.4840941997000003</c:v>
                </c:pt>
                <c:pt idx="3">
                  <c:v>2.5891976085000001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D1-4C3D-852B-5F4C403413DA}"/>
            </c:ext>
          </c:extLst>
        </c:ser>
        <c:ser>
          <c:idx val="7"/>
          <c:order val="7"/>
          <c:spPr>
            <a:ln w="12700" cmpd="sng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Data!$B$15:$J$15</c:f>
              <c:numCache>
                <c:formatCode>0.0</c:formatCode>
                <c:ptCount val="9"/>
                <c:pt idx="0">
                  <c:v>4.2222798955499998</c:v>
                </c:pt>
                <c:pt idx="1">
                  <c:v>4.6037924402999995</c:v>
                </c:pt>
                <c:pt idx="2">
                  <c:v>4.3529055167999999</c:v>
                </c:pt>
                <c:pt idx="3">
                  <c:v>4.4271421762000003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D1-4C3D-852B-5F4C403413DA}"/>
            </c:ext>
          </c:extLst>
        </c:ser>
        <c:ser>
          <c:idx val="8"/>
          <c:order val="8"/>
          <c:spPr>
            <a:ln w="12700" cmpd="sng">
              <a:solidFill>
                <a:srgbClr val="00CC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Data!$B$16:$J$16</c:f>
              <c:numCache>
                <c:formatCode>0.0</c:formatCode>
                <c:ptCount val="9"/>
                <c:pt idx="0">
                  <c:v>2.5162527247500002</c:v>
                </c:pt>
                <c:pt idx="1">
                  <c:v>3.2746772230500003</c:v>
                </c:pt>
                <c:pt idx="2">
                  <c:v>2.9704863488000002</c:v>
                </c:pt>
                <c:pt idx="3">
                  <c:v>2.4566170013499997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D1-4C3D-852B-5F4C403413DA}"/>
            </c:ext>
          </c:extLst>
        </c:ser>
        <c:ser>
          <c:idx val="9"/>
          <c:order val="9"/>
          <c:spPr>
            <a:ln w="12700" cmpd="sng">
              <a:solidFill>
                <a:srgbClr val="CC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Data!$B$17:$J$17</c:f>
              <c:numCache>
                <c:formatCode>0.0</c:formatCode>
                <c:ptCount val="9"/>
                <c:pt idx="0">
                  <c:v>8.6390946940000006</c:v>
                </c:pt>
                <c:pt idx="1">
                  <c:v>8.7570141988000003</c:v>
                </c:pt>
                <c:pt idx="2">
                  <c:v>8.9319432257500004</c:v>
                </c:pt>
                <c:pt idx="3">
                  <c:v>8.6580062935499988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D1-4C3D-852B-5F4C403413DA}"/>
            </c:ext>
          </c:extLst>
        </c:ser>
        <c:ser>
          <c:idx val="10"/>
          <c:order val="10"/>
          <c:spPr>
            <a:ln w="12700" cmpd="sng">
              <a:solidFill>
                <a:srgbClr val="CCFF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Data!$B$18:$J$18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DD1-4C3D-852B-5F4C403413DA}"/>
            </c:ext>
          </c:extLst>
        </c:ser>
        <c:ser>
          <c:idx val="11"/>
          <c:order val="11"/>
          <c:spPr>
            <a:ln w="12700" cmpd="sng">
              <a:solidFill>
                <a:srgbClr val="FFFF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Data!$B$19:$J$19</c:f>
              <c:numCache>
                <c:formatCode>0.0</c:formatCode>
                <c:ptCount val="9"/>
                <c:pt idx="0">
                  <c:v>2.3151772098999999</c:v>
                </c:pt>
                <c:pt idx="1">
                  <c:v>2.3323770195</c:v>
                </c:pt>
                <c:pt idx="2">
                  <c:v>2.3916366895499999</c:v>
                </c:pt>
                <c:pt idx="3">
                  <c:v>2.379709369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DD1-4C3D-852B-5F4C403413DA}"/>
            </c:ext>
          </c:extLst>
        </c:ser>
        <c:ser>
          <c:idx val="12"/>
          <c:order val="12"/>
          <c:spPr>
            <a:ln w="12700" cmpd="sng">
              <a:solidFill>
                <a:srgbClr val="99CC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Data!$B$20:$J$20</c:f>
              <c:numCache>
                <c:formatCode>0.0</c:formatCode>
                <c:ptCount val="9"/>
                <c:pt idx="0">
                  <c:v>2.81947359705</c:v>
                </c:pt>
                <c:pt idx="1">
                  <c:v>3.0006510883499997</c:v>
                </c:pt>
                <c:pt idx="2">
                  <c:v>2.9688718977000002</c:v>
                </c:pt>
                <c:pt idx="3">
                  <c:v>2.9681315052000001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DD1-4C3D-852B-5F4C403413DA}"/>
            </c:ext>
          </c:extLst>
        </c:ser>
        <c:ser>
          <c:idx val="13"/>
          <c:order val="13"/>
          <c:spPr>
            <a:ln w="12700" cmpd="sng">
              <a:solidFill>
                <a:srgbClr val="FF99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Data!$B$21:$J$21</c:f>
              <c:numCache>
                <c:formatCode>0.0</c:formatCode>
                <c:ptCount val="9"/>
                <c:pt idx="0">
                  <c:v>4.2986513960499995</c:v>
                </c:pt>
                <c:pt idx="1">
                  <c:v>4.05740068295</c:v>
                </c:pt>
                <c:pt idx="2">
                  <c:v>4.1588202044500004</c:v>
                </c:pt>
                <c:pt idx="3">
                  <c:v>4.2608679073999998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DD1-4C3D-852B-5F4C403413DA}"/>
            </c:ext>
          </c:extLst>
        </c:ser>
        <c:ser>
          <c:idx val="14"/>
          <c:order val="14"/>
          <c:spPr>
            <a:ln w="12700" cmpd="sng">
              <a:solidFill>
                <a:srgbClr val="CC99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Data!$B$22:$J$22</c:f>
              <c:numCache>
                <c:formatCode>0.0</c:formatCode>
                <c:ptCount val="9"/>
                <c:pt idx="0">
                  <c:v>3.7267062703000002</c:v>
                </c:pt>
                <c:pt idx="1">
                  <c:v>3.9815803832999999</c:v>
                </c:pt>
                <c:pt idx="2">
                  <c:v>3.9722231307999998</c:v>
                </c:pt>
                <c:pt idx="3">
                  <c:v>3.9596159478999997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DD1-4C3D-852B-5F4C403413DA}"/>
            </c:ext>
          </c:extLst>
        </c:ser>
        <c:ser>
          <c:idx val="15"/>
          <c:order val="15"/>
          <c:spPr>
            <a:ln w="12700" cmpd="sng">
              <a:solidFill>
                <a:srgbClr val="FFCC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  <c:pt idx="0">
                  <c:v>1.9453580377500002</c:v>
                </c:pt>
                <c:pt idx="1">
                  <c:v>1.9988642731000001</c:v>
                </c:pt>
                <c:pt idx="2">
                  <c:v>1.9890913855500001</c:v>
                </c:pt>
                <c:pt idx="3">
                  <c:v>2.0535675317999997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DD1-4C3D-852B-5F4C403413DA}"/>
            </c:ext>
          </c:extLst>
        </c:ser>
        <c:ser>
          <c:idx val="16"/>
          <c:order val="16"/>
          <c:spPr>
            <a:ln w="12700" cmpd="sng">
              <a:solidFill>
                <a:srgbClr val="3366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  <c:pt idx="0">
                  <c:v>1.7840664968</c:v>
                </c:pt>
                <c:pt idx="1">
                  <c:v>1.87631902005</c:v>
                </c:pt>
                <c:pt idx="2">
                  <c:v>1.9776119490499999</c:v>
                </c:pt>
                <c:pt idx="3">
                  <c:v>2.0714507123499999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DD1-4C3D-852B-5F4C403413DA}"/>
            </c:ext>
          </c:extLst>
        </c:ser>
        <c:ser>
          <c:idx val="17"/>
          <c:order val="17"/>
          <c:spPr>
            <a:ln w="12700" cmpd="sng">
              <a:solidFill>
                <a:srgbClr val="33CC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  <c:pt idx="0">
                  <c:v>2.0454877727999996</c:v>
                </c:pt>
                <c:pt idx="1">
                  <c:v>1.9966332177499999</c:v>
                </c:pt>
                <c:pt idx="2">
                  <c:v>1.9548905008499999</c:v>
                </c:pt>
                <c:pt idx="3">
                  <c:v>2.0813254113499999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DD1-4C3D-852B-5F4C403413DA}"/>
            </c:ext>
          </c:extLst>
        </c:ser>
        <c:ser>
          <c:idx val="18"/>
          <c:order val="18"/>
          <c:spPr>
            <a:ln w="12700" cmpd="sng">
              <a:solidFill>
                <a:srgbClr val="99CC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  <c:pt idx="0">
                  <c:v>3.4088921298999999</c:v>
                </c:pt>
                <c:pt idx="1">
                  <c:v>3.8625406286499997</c:v>
                </c:pt>
                <c:pt idx="2">
                  <c:v>3.3377975276499998</c:v>
                </c:pt>
                <c:pt idx="3">
                  <c:v>3.7277141083999998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DD1-4C3D-852B-5F4C403413DA}"/>
            </c:ext>
          </c:extLst>
        </c:ser>
        <c:ser>
          <c:idx val="19"/>
          <c:order val="19"/>
          <c:spPr>
            <a:ln w="12700" cmpd="sng">
              <a:solidFill>
                <a:srgbClr val="FFCC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  <c:pt idx="0">
                  <c:v>1.2670600642999998</c:v>
                </c:pt>
                <c:pt idx="1">
                  <c:v>1.2164944754</c:v>
                </c:pt>
                <c:pt idx="2">
                  <c:v>1.2929387076000001</c:v>
                </c:pt>
                <c:pt idx="3">
                  <c:v>1.2534797201000001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DD1-4C3D-852B-5F4C403413DA}"/>
            </c:ext>
          </c:extLst>
        </c:ser>
        <c:ser>
          <c:idx val="20"/>
          <c:order val="20"/>
          <c:spPr>
            <a:ln w="12700" cmpd="sng">
              <a:solidFill>
                <a:srgbClr val="FF99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  <c:pt idx="0">
                  <c:v>2.6134595570999997</c:v>
                </c:pt>
                <c:pt idx="1">
                  <c:v>2.7216149546000001</c:v>
                </c:pt>
                <c:pt idx="2">
                  <c:v>2.7848273620500001</c:v>
                </c:pt>
                <c:pt idx="3">
                  <c:v>2.65392279315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DD1-4C3D-852B-5F4C403413DA}"/>
            </c:ext>
          </c:extLst>
        </c:ser>
        <c:ser>
          <c:idx val="21"/>
          <c:order val="21"/>
          <c:spPr>
            <a:ln w="12700" cmpd="sng">
              <a:solidFill>
                <a:srgbClr val="FF66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DD1-4C3D-852B-5F4C403413DA}"/>
            </c:ext>
          </c:extLst>
        </c:ser>
        <c:ser>
          <c:idx val="22"/>
          <c:order val="22"/>
          <c:spPr>
            <a:ln w="12700" cmpd="sng">
              <a:solidFill>
                <a:srgbClr val="6666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DD1-4C3D-852B-5F4C403413DA}"/>
            </c:ext>
          </c:extLst>
        </c:ser>
        <c:ser>
          <c:idx val="23"/>
          <c:order val="23"/>
          <c:spPr>
            <a:ln w="12700" cmpd="sng">
              <a:solidFill>
                <a:srgbClr val="96969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DD1-4C3D-852B-5F4C403413DA}"/>
            </c:ext>
          </c:extLst>
        </c:ser>
        <c:ser>
          <c:idx val="24"/>
          <c:order val="24"/>
          <c:spPr>
            <a:ln w="12700" cmpd="sng">
              <a:solidFill>
                <a:srgbClr val="0033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DD1-4C3D-852B-5F4C403413DA}"/>
            </c:ext>
          </c:extLst>
        </c:ser>
        <c:ser>
          <c:idx val="25"/>
          <c:order val="25"/>
          <c:spPr>
            <a:ln w="12700" cmpd="sng">
              <a:solidFill>
                <a:srgbClr val="3399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DD1-4C3D-852B-5F4C403413DA}"/>
            </c:ext>
          </c:extLst>
        </c:ser>
        <c:ser>
          <c:idx val="26"/>
          <c:order val="26"/>
          <c:spPr>
            <a:ln w="12700" cmpd="sng">
              <a:solidFill>
                <a:srgbClr val="0033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DD1-4C3D-852B-5F4C403413DA}"/>
            </c:ext>
          </c:extLst>
        </c:ser>
        <c:ser>
          <c:idx val="27"/>
          <c:order val="27"/>
          <c:spPr>
            <a:ln w="12700" cmpd="sng">
              <a:solidFill>
                <a:srgbClr val="3333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DD1-4C3D-852B-5F4C403413DA}"/>
            </c:ext>
          </c:extLst>
        </c:ser>
        <c:ser>
          <c:idx val="28"/>
          <c:order val="28"/>
          <c:spPr>
            <a:ln w="12700" cmpd="sng">
              <a:solidFill>
                <a:srgbClr val="9933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DD1-4C3D-852B-5F4C403413DA}"/>
            </c:ext>
          </c:extLst>
        </c:ser>
        <c:ser>
          <c:idx val="29"/>
          <c:order val="29"/>
          <c:spPr>
            <a:ln w="12700" cmpd="sng">
              <a:solidFill>
                <a:srgbClr val="9933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DD1-4C3D-852B-5F4C403413DA}"/>
            </c:ext>
          </c:extLst>
        </c:ser>
        <c:ser>
          <c:idx val="30"/>
          <c:order val="30"/>
          <c:spPr>
            <a:ln w="12700" cmpd="sng">
              <a:solidFill>
                <a:srgbClr val="333399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DD1-4C3D-852B-5F4C403413DA}"/>
            </c:ext>
          </c:extLst>
        </c:ser>
        <c:ser>
          <c:idx val="31"/>
          <c:order val="31"/>
          <c:spPr>
            <a:ln w="12700" cmpd="sng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DD1-4C3D-852B-5F4C403413DA}"/>
            </c:ext>
          </c:extLst>
        </c:ser>
        <c:ser>
          <c:idx val="32"/>
          <c:order val="32"/>
          <c:spPr>
            <a:ln w="12700" cmpd="sng">
              <a:solidFill>
                <a:srgbClr val="FF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DD1-4C3D-852B-5F4C403413DA}"/>
            </c:ext>
          </c:extLst>
        </c:ser>
        <c:ser>
          <c:idx val="33"/>
          <c:order val="33"/>
          <c:spPr>
            <a:ln w="12700" cmpd="sng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DD1-4C3D-852B-5F4C403413DA}"/>
            </c:ext>
          </c:extLst>
        </c:ser>
        <c:ser>
          <c:idx val="34"/>
          <c:order val="34"/>
          <c:spPr>
            <a:ln w="12700" cmpd="sng">
              <a:solidFill>
                <a:srgbClr val="00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DD1-4C3D-852B-5F4C403413DA}"/>
            </c:ext>
          </c:extLst>
        </c:ser>
        <c:ser>
          <c:idx val="35"/>
          <c:order val="35"/>
          <c:spPr>
            <a:ln w="12700" cmpd="sng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DD1-4C3D-852B-5F4C403413DA}"/>
            </c:ext>
          </c:extLst>
        </c:ser>
        <c:ser>
          <c:idx val="36"/>
          <c:order val="36"/>
          <c:spPr>
            <a:ln w="12700" cmpd="sng">
              <a:solidFill>
                <a:srgbClr val="FF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DD1-4C3D-852B-5F4C403413DA}"/>
            </c:ext>
          </c:extLst>
        </c:ser>
        <c:ser>
          <c:idx val="37"/>
          <c:order val="37"/>
          <c:spPr>
            <a:ln w="12700" cmpd="sng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DD1-4C3D-852B-5F4C403413DA}"/>
            </c:ext>
          </c:extLst>
        </c:ser>
        <c:ser>
          <c:idx val="38"/>
          <c:order val="38"/>
          <c:spPr>
            <a:ln w="12700" cmpd="sng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DD1-4C3D-852B-5F4C403413DA}"/>
            </c:ext>
          </c:extLst>
        </c:ser>
        <c:ser>
          <c:idx val="39"/>
          <c:order val="39"/>
          <c:spPr>
            <a:ln w="12700" cmpd="sng">
              <a:solidFill>
                <a:srgbClr val="8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DD1-4C3D-852B-5F4C403413DA}"/>
            </c:ext>
          </c:extLst>
        </c:ser>
        <c:ser>
          <c:idx val="40"/>
          <c:order val="40"/>
          <c:spPr>
            <a:ln w="12700" cmpd="sng">
              <a:solidFill>
                <a:srgbClr val="008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DD1-4C3D-852B-5F4C403413DA}"/>
            </c:ext>
          </c:extLst>
        </c:ser>
        <c:ser>
          <c:idx val="41"/>
          <c:order val="41"/>
          <c:spPr>
            <a:ln w="12700" cmpd="sng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DD1-4C3D-852B-5F4C403413DA}"/>
            </c:ext>
          </c:extLst>
        </c:ser>
        <c:ser>
          <c:idx val="42"/>
          <c:order val="42"/>
          <c:spPr>
            <a:ln w="12700" cmpd="sng">
              <a:solidFill>
                <a:srgbClr val="808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DD1-4C3D-852B-5F4C403413DA}"/>
            </c:ext>
          </c:extLst>
        </c:ser>
        <c:ser>
          <c:idx val="43"/>
          <c:order val="43"/>
          <c:spPr>
            <a:ln w="12700" cmpd="sng">
              <a:solidFill>
                <a:srgbClr val="8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DD1-4C3D-852B-5F4C403413DA}"/>
            </c:ext>
          </c:extLst>
        </c:ser>
        <c:ser>
          <c:idx val="44"/>
          <c:order val="44"/>
          <c:spPr>
            <a:ln w="12700" cmpd="sng">
              <a:solidFill>
                <a:srgbClr val="008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DD1-4C3D-852B-5F4C403413DA}"/>
            </c:ext>
          </c:extLst>
        </c:ser>
        <c:ser>
          <c:idx val="45"/>
          <c:order val="45"/>
          <c:spPr>
            <a:ln w="12700" cmpd="sng">
              <a:solidFill>
                <a:srgbClr val="C0C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DD1-4C3D-852B-5F4C403413DA}"/>
            </c:ext>
          </c:extLst>
        </c:ser>
        <c:ser>
          <c:idx val="46"/>
          <c:order val="46"/>
          <c:spPr>
            <a:ln w="12700" cmpd="sng">
              <a:solidFill>
                <a:srgbClr val="808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DD1-4C3D-852B-5F4C403413DA}"/>
            </c:ext>
          </c:extLst>
        </c:ser>
        <c:ser>
          <c:idx val="47"/>
          <c:order val="47"/>
          <c:spPr>
            <a:ln w="12700" cmpd="sng">
              <a:solidFill>
                <a:srgbClr val="9999FF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DD1-4C3D-852B-5F4C403413DA}"/>
            </c:ext>
          </c:extLst>
        </c:ser>
        <c:ser>
          <c:idx val="48"/>
          <c:order val="48"/>
          <c:spPr>
            <a:ln w="12700" cmpd="sng">
              <a:solidFill>
                <a:srgbClr val="99336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DD1-4C3D-852B-5F4C403413DA}"/>
            </c:ext>
          </c:extLst>
        </c:ser>
        <c:ser>
          <c:idx val="49"/>
          <c:order val="49"/>
          <c:spPr>
            <a:ln w="12700" cmpd="sng">
              <a:solidFill>
                <a:srgbClr val="FFFFCC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DD1-4C3D-852B-5F4C4034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4051"/>
        <c:axId val="1939060"/>
      </c:scatterChart>
      <c:valAx>
        <c:axId val="41364051"/>
        <c:scaling>
          <c:orientation val="minMax"/>
        </c:scaling>
        <c:delete val="0"/>
        <c:axPos val="b"/>
        <c:title>
          <c:tx>
            <c:rich>
              <a:bodyPr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Dager</a:t>
                </a:r>
              </a:p>
            </c:rich>
          </c:tx>
          <c:layout>
            <c:manualLayout>
              <c:xMode val="edge"/>
              <c:yMode val="edge"/>
              <c:x val="0.50224999999999997"/>
              <c:y val="0.94450000000000001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39060"/>
        <c:crosses val="autoZero"/>
        <c:crossBetween val="midCat"/>
      </c:valAx>
      <c:valAx>
        <c:axId val="1939060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Måleverdi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0749999999999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364051"/>
        <c:crosses val="autoZero"/>
        <c:crossBetween val="midCat"/>
        <c:majorUnit val="1"/>
      </c:valAx>
      <c:spPr>
        <a:noFill/>
        <a:ln w="12700" cap="flat" cmpd="sng">
          <a:solidFill>
            <a:srgbClr val="FFFFFF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"/>
          <c:y val="4.1250000000000002E-2"/>
          <c:w val="0.83750000000000002"/>
          <c:h val="0.852500000000000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Data!$B$64:$J$64</c:f>
              <c:numCache>
                <c:formatCode>0.0</c:formatCode>
                <c:ptCount val="9"/>
                <c:pt idx="0">
                  <c:v>100</c:v>
                </c:pt>
                <c:pt idx="1">
                  <c:v>99.215822760367061</c:v>
                </c:pt>
                <c:pt idx="2">
                  <c:v>91.414631143220674</c:v>
                </c:pt>
                <c:pt idx="3">
                  <c:v>100.15479780404604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35-4D10-B8F4-DD0D85D2643A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Data!$B$65:$J$65</c:f>
              <c:numCache>
                <c:formatCode>0.0</c:formatCode>
                <c:ptCount val="9"/>
                <c:pt idx="0">
                  <c:v>100</c:v>
                </c:pt>
                <c:pt idx="1">
                  <c:v>104.37674579284023</c:v>
                </c:pt>
                <c:pt idx="2">
                  <c:v>109.35480552393966</c:v>
                </c:pt>
                <c:pt idx="3">
                  <c:v>104.18698915400635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35-4D10-B8F4-DD0D85D2643A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Data!$B$66:$J$66</c:f>
              <c:numCache>
                <c:formatCode>0.0</c:formatCode>
                <c:ptCount val="9"/>
                <c:pt idx="0">
                  <c:v>100</c:v>
                </c:pt>
                <c:pt idx="1">
                  <c:v>95.382652888804543</c:v>
                </c:pt>
                <c:pt idx="2">
                  <c:v>100.30280761622153</c:v>
                </c:pt>
                <c:pt idx="3">
                  <c:v>103.00480163745161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35-4D10-B8F4-DD0D85D2643A}"/>
            </c:ext>
          </c:extLst>
        </c:ser>
        <c:ser>
          <c:idx val="3"/>
          <c:order val="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Data!$B$67:$J$67</c:f>
              <c:numCache>
                <c:formatCode>0.0</c:formatCode>
                <c:ptCount val="9"/>
                <c:pt idx="0">
                  <c:v>100</c:v>
                </c:pt>
                <c:pt idx="1">
                  <c:v>96.360230672878018</c:v>
                </c:pt>
                <c:pt idx="2">
                  <c:v>94.438382356476197</c:v>
                </c:pt>
                <c:pt idx="3">
                  <c:v>98.750846793592757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35-4D10-B8F4-DD0D85D2643A}"/>
            </c:ext>
          </c:extLst>
        </c:ser>
        <c:ser>
          <c:idx val="4"/>
          <c:order val="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Data!$B$68:$J$68</c:f>
              <c:numCache>
                <c:formatCode>0.0</c:formatCode>
                <c:ptCount val="9"/>
                <c:pt idx="0">
                  <c:v>100</c:v>
                </c:pt>
                <c:pt idx="1">
                  <c:v>115.86587964525776</c:v>
                </c:pt>
                <c:pt idx="2">
                  <c:v>115.05793200997971</c:v>
                </c:pt>
                <c:pt idx="3">
                  <c:v>117.22839191747867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35-4D10-B8F4-DD0D85D2643A}"/>
            </c:ext>
          </c:extLst>
        </c:ser>
        <c:ser>
          <c:idx val="5"/>
          <c:order val="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Data!$B$69:$J$69</c:f>
              <c:numCache>
                <c:formatCode>0.0</c:formatCode>
                <c:ptCount val="9"/>
                <c:pt idx="0">
                  <c:v>100</c:v>
                </c:pt>
                <c:pt idx="1">
                  <c:v>102.59960605866856</c:v>
                </c:pt>
                <c:pt idx="2">
                  <c:v>107.38587353535071</c:v>
                </c:pt>
                <c:pt idx="3">
                  <c:v>113.9689407051478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35-4D10-B8F4-DD0D85D2643A}"/>
            </c:ext>
          </c:extLst>
        </c:ser>
        <c:ser>
          <c:idx val="6"/>
          <c:order val="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Data!$B$70:$J$70</c:f>
              <c:numCache>
                <c:formatCode>0.0</c:formatCode>
                <c:ptCount val="9"/>
                <c:pt idx="0">
                  <c:v>100</c:v>
                </c:pt>
                <c:pt idx="1">
                  <c:v>89.926941068852926</c:v>
                </c:pt>
                <c:pt idx="2">
                  <c:v>88.718865295156391</c:v>
                </c:pt>
                <c:pt idx="3">
                  <c:v>92.47260988685305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C35-4D10-B8F4-DD0D85D2643A}"/>
            </c:ext>
          </c:extLst>
        </c:ser>
        <c:ser>
          <c:idx val="7"/>
          <c:order val="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Data!$B$71:$J$71</c:f>
              <c:numCache>
                <c:formatCode>0.0</c:formatCode>
                <c:ptCount val="9"/>
                <c:pt idx="0">
                  <c:v>100</c:v>
                </c:pt>
                <c:pt idx="1">
                  <c:v>109.03570000539492</c:v>
                </c:pt>
                <c:pt idx="2">
                  <c:v>103.09372245519941</c:v>
                </c:pt>
                <c:pt idx="3">
                  <c:v>104.85193510894224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C35-4D10-B8F4-DD0D85D2643A}"/>
            </c:ext>
          </c:extLst>
        </c:ser>
        <c:ser>
          <c:idx val="8"/>
          <c:order val="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Data!$B$72:$J$72</c:f>
              <c:numCache>
                <c:formatCode>0.0</c:formatCode>
                <c:ptCount val="9"/>
                <c:pt idx="0">
                  <c:v>100</c:v>
                </c:pt>
                <c:pt idx="1">
                  <c:v>130.14103038379631</c:v>
                </c:pt>
                <c:pt idx="2">
                  <c:v>118.05198736923892</c:v>
                </c:pt>
                <c:pt idx="3">
                  <c:v>97.629978784983706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C35-4D10-B8F4-DD0D85D2643A}"/>
            </c:ext>
          </c:extLst>
        </c:ser>
        <c:ser>
          <c:idx val="9"/>
          <c:order val="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Data!$B$73:$J$73</c:f>
              <c:numCache>
                <c:formatCode>0.0</c:formatCode>
                <c:ptCount val="9"/>
                <c:pt idx="0">
                  <c:v>100</c:v>
                </c:pt>
                <c:pt idx="1">
                  <c:v>101.36495210408907</c:v>
                </c:pt>
                <c:pt idx="2">
                  <c:v>103.38980578547643</c:v>
                </c:pt>
                <c:pt idx="3">
                  <c:v>100.21890719131869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C35-4D10-B8F4-DD0D85D2643A}"/>
            </c:ext>
          </c:extLst>
        </c:ser>
        <c:ser>
          <c:idx val="10"/>
          <c:order val="1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Data!$B$74:$J$74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C35-4D10-B8F4-DD0D85D2643A}"/>
            </c:ext>
          </c:extLst>
        </c:ser>
        <c:ser>
          <c:idx val="11"/>
          <c:order val="1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Data!$B$75:$J$75</c:f>
              <c:numCache>
                <c:formatCode>0.0</c:formatCode>
                <c:ptCount val="9"/>
                <c:pt idx="0">
                  <c:v>100</c:v>
                </c:pt>
                <c:pt idx="1">
                  <c:v>100.74291546782905</c:v>
                </c:pt>
                <c:pt idx="2">
                  <c:v>103.30253249397279</c:v>
                </c:pt>
                <c:pt idx="3">
                  <c:v>102.78735289998761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C35-4D10-B8F4-DD0D85D2643A}"/>
            </c:ext>
          </c:extLst>
        </c:ser>
        <c:ser>
          <c:idx val="12"/>
          <c:order val="1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Data!$B$76:$J$76</c:f>
              <c:numCache>
                <c:formatCode>0.0</c:formatCode>
                <c:ptCount val="9"/>
                <c:pt idx="0">
                  <c:v>100</c:v>
                </c:pt>
                <c:pt idx="1">
                  <c:v>106.42593324830439</c:v>
                </c:pt>
                <c:pt idx="2">
                  <c:v>105.29880119488668</c:v>
                </c:pt>
                <c:pt idx="3">
                  <c:v>105.27254123980944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C35-4D10-B8F4-DD0D85D2643A}"/>
            </c:ext>
          </c:extLst>
        </c:ser>
        <c:ser>
          <c:idx val="13"/>
          <c:order val="1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80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Data!$B$77:$J$77</c:f>
              <c:numCache>
                <c:formatCode>0.0</c:formatCode>
                <c:ptCount val="9"/>
                <c:pt idx="0">
                  <c:v>100</c:v>
                </c:pt>
                <c:pt idx="1">
                  <c:v>94.387758139176327</c:v>
                </c:pt>
                <c:pt idx="2">
                  <c:v>96.747091617420082</c:v>
                </c:pt>
                <c:pt idx="3">
                  <c:v>99.121038549794505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C35-4D10-B8F4-DD0D85D2643A}"/>
            </c:ext>
          </c:extLst>
        </c:ser>
        <c:ser>
          <c:idx val="14"/>
          <c:order val="1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Data!$B$78:$J$78</c:f>
              <c:numCache>
                <c:formatCode>0.0</c:formatCode>
                <c:ptCount val="9"/>
                <c:pt idx="0">
                  <c:v>100</c:v>
                </c:pt>
                <c:pt idx="1">
                  <c:v>106.83912534323458</c:v>
                </c:pt>
                <c:pt idx="2">
                  <c:v>106.5880389462579</c:v>
                </c:pt>
                <c:pt idx="3">
                  <c:v>106.24974604132808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C35-4D10-B8F4-DD0D85D2643A}"/>
            </c:ext>
          </c:extLst>
        </c:ser>
        <c:ser>
          <c:idx val="15"/>
          <c:order val="1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Data!$B$79:$J$79</c:f>
              <c:numCache>
                <c:formatCode>0.0</c:formatCode>
                <c:ptCount val="9"/>
                <c:pt idx="0">
                  <c:v>100</c:v>
                </c:pt>
                <c:pt idx="1">
                  <c:v>102.75045694991371</c:v>
                </c:pt>
                <c:pt idx="2">
                  <c:v>102.2480873418336</c:v>
                </c:pt>
                <c:pt idx="3">
                  <c:v>105.56244618986203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C35-4D10-B8F4-DD0D85D2643A}"/>
            </c:ext>
          </c:extLst>
        </c:ser>
        <c:ser>
          <c:idx val="16"/>
          <c:order val="1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Data!$B$80:$J$80</c:f>
              <c:numCache>
                <c:formatCode>0.0</c:formatCode>
                <c:ptCount val="9"/>
                <c:pt idx="0">
                  <c:v>100</c:v>
                </c:pt>
                <c:pt idx="1">
                  <c:v>105.17091282278264</c:v>
                </c:pt>
                <c:pt idx="2">
                  <c:v>110.84855595893728</c:v>
                </c:pt>
                <c:pt idx="3">
                  <c:v>116.10838026864289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C35-4D10-B8F4-DD0D85D2643A}"/>
            </c:ext>
          </c:extLst>
        </c:ser>
        <c:ser>
          <c:idx val="17"/>
          <c:order val="1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Data!$B$81:$J$81</c:f>
              <c:numCache>
                <c:formatCode>0.0</c:formatCode>
                <c:ptCount val="9"/>
                <c:pt idx="0">
                  <c:v>100</c:v>
                </c:pt>
                <c:pt idx="1">
                  <c:v>97.611593884859829</c:v>
                </c:pt>
                <c:pt idx="2">
                  <c:v>95.570871986881443</c:v>
                </c:pt>
                <c:pt idx="3">
                  <c:v>101.75203386823199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C35-4D10-B8F4-DD0D85D2643A}"/>
            </c:ext>
          </c:extLst>
        </c:ser>
        <c:ser>
          <c:idx val="18"/>
          <c:order val="1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Data!$B$82:$J$82</c:f>
              <c:numCache>
                <c:formatCode>0.0</c:formatCode>
                <c:ptCount val="9"/>
                <c:pt idx="0">
                  <c:v>100</c:v>
                </c:pt>
                <c:pt idx="1">
                  <c:v>113.30779858860795</c:v>
                </c:pt>
                <c:pt idx="2">
                  <c:v>97.914436727803249</c:v>
                </c:pt>
                <c:pt idx="3">
                  <c:v>109.35265670930316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C35-4D10-B8F4-DD0D85D2643A}"/>
            </c:ext>
          </c:extLst>
        </c:ser>
        <c:ser>
          <c:idx val="19"/>
          <c:order val="1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Data!$B$83:$J$83</c:f>
              <c:numCache>
                <c:formatCode>0.0</c:formatCode>
                <c:ptCount val="9"/>
                <c:pt idx="0">
                  <c:v>100</c:v>
                </c:pt>
                <c:pt idx="1">
                  <c:v>96.009219268706474</c:v>
                </c:pt>
                <c:pt idx="2">
                  <c:v>102.04241645910426</c:v>
                </c:pt>
                <c:pt idx="3">
                  <c:v>98.928200439534621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C35-4D10-B8F4-DD0D85D2643A}"/>
            </c:ext>
          </c:extLst>
        </c:ser>
        <c:ser>
          <c:idx val="20"/>
          <c:order val="2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Data!$B$84:$J$84</c:f>
              <c:numCache>
                <c:formatCode>0.0</c:formatCode>
                <c:ptCount val="9"/>
                <c:pt idx="0">
                  <c:v>100</c:v>
                </c:pt>
                <c:pt idx="1">
                  <c:v>104.13839950980585</c:v>
                </c:pt>
                <c:pt idx="2">
                  <c:v>106.55712480740117</c:v>
                </c:pt>
                <c:pt idx="3">
                  <c:v>101.54826333317742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C35-4D10-B8F4-DD0D85D2643A}"/>
            </c:ext>
          </c:extLst>
        </c:ser>
        <c:ser>
          <c:idx val="21"/>
          <c:order val="2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C35-4D10-B8F4-DD0D85D2643A}"/>
            </c:ext>
          </c:extLst>
        </c:ser>
        <c:ser>
          <c:idx val="22"/>
          <c:order val="2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C35-4D10-B8F4-DD0D85D2643A}"/>
            </c:ext>
          </c:extLst>
        </c:ser>
        <c:ser>
          <c:idx val="23"/>
          <c:order val="2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C35-4D10-B8F4-DD0D85D2643A}"/>
            </c:ext>
          </c:extLst>
        </c:ser>
        <c:ser>
          <c:idx val="24"/>
          <c:order val="2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C35-4D10-B8F4-DD0D85D2643A}"/>
            </c:ext>
          </c:extLst>
        </c:ser>
        <c:ser>
          <c:idx val="25"/>
          <c:order val="2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C35-4D10-B8F4-DD0D85D2643A}"/>
            </c:ext>
          </c:extLst>
        </c:ser>
        <c:ser>
          <c:idx val="26"/>
          <c:order val="2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C35-4D10-B8F4-DD0D85D2643A}"/>
            </c:ext>
          </c:extLst>
        </c:ser>
        <c:ser>
          <c:idx val="27"/>
          <c:order val="2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C35-4D10-B8F4-DD0D85D2643A}"/>
            </c:ext>
          </c:extLst>
        </c:ser>
        <c:ser>
          <c:idx val="28"/>
          <c:order val="2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C35-4D10-B8F4-DD0D85D2643A}"/>
            </c:ext>
          </c:extLst>
        </c:ser>
        <c:ser>
          <c:idx val="29"/>
          <c:order val="2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C35-4D10-B8F4-DD0D85D2643A}"/>
            </c:ext>
          </c:extLst>
        </c:ser>
        <c:ser>
          <c:idx val="30"/>
          <c:order val="3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C35-4D10-B8F4-DD0D85D2643A}"/>
            </c:ext>
          </c:extLst>
        </c:ser>
        <c:ser>
          <c:idx val="31"/>
          <c:order val="3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C35-4D10-B8F4-DD0D85D2643A}"/>
            </c:ext>
          </c:extLst>
        </c:ser>
        <c:ser>
          <c:idx val="32"/>
          <c:order val="3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C35-4D10-B8F4-DD0D85D2643A}"/>
            </c:ext>
          </c:extLst>
        </c:ser>
        <c:ser>
          <c:idx val="33"/>
          <c:order val="3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C35-4D10-B8F4-DD0D85D2643A}"/>
            </c:ext>
          </c:extLst>
        </c:ser>
        <c:ser>
          <c:idx val="34"/>
          <c:order val="3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C35-4D10-B8F4-DD0D85D2643A}"/>
            </c:ext>
          </c:extLst>
        </c:ser>
        <c:ser>
          <c:idx val="35"/>
          <c:order val="3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C35-4D10-B8F4-DD0D85D2643A}"/>
            </c:ext>
          </c:extLst>
        </c:ser>
        <c:ser>
          <c:idx val="36"/>
          <c:order val="3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C35-4D10-B8F4-DD0D85D2643A}"/>
            </c:ext>
          </c:extLst>
        </c:ser>
        <c:ser>
          <c:idx val="37"/>
          <c:order val="3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C35-4D10-B8F4-DD0D85D2643A}"/>
            </c:ext>
          </c:extLst>
        </c:ser>
        <c:ser>
          <c:idx val="38"/>
          <c:order val="3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C35-4D10-B8F4-DD0D85D2643A}"/>
            </c:ext>
          </c:extLst>
        </c:ser>
        <c:ser>
          <c:idx val="39"/>
          <c:order val="3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C35-4D10-B8F4-DD0D85D2643A}"/>
            </c:ext>
          </c:extLst>
        </c:ser>
        <c:ser>
          <c:idx val="40"/>
          <c:order val="40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C35-4D10-B8F4-DD0D85D2643A}"/>
            </c:ext>
          </c:extLst>
        </c:ser>
        <c:ser>
          <c:idx val="41"/>
          <c:order val="41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C35-4D10-B8F4-DD0D85D2643A}"/>
            </c:ext>
          </c:extLst>
        </c:ser>
        <c:ser>
          <c:idx val="42"/>
          <c:order val="42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C35-4D10-B8F4-DD0D85D2643A}"/>
            </c:ext>
          </c:extLst>
        </c:ser>
        <c:ser>
          <c:idx val="43"/>
          <c:order val="43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C35-4D10-B8F4-DD0D85D2643A}"/>
            </c:ext>
          </c:extLst>
        </c:ser>
        <c:ser>
          <c:idx val="44"/>
          <c:order val="44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C35-4D10-B8F4-DD0D85D2643A}"/>
            </c:ext>
          </c:extLst>
        </c:ser>
        <c:ser>
          <c:idx val="45"/>
          <c:order val="45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C35-4D10-B8F4-DD0D85D2643A}"/>
            </c:ext>
          </c:extLst>
        </c:ser>
        <c:ser>
          <c:idx val="46"/>
          <c:order val="46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C35-4D10-B8F4-DD0D85D2643A}"/>
            </c:ext>
          </c:extLst>
        </c:ser>
        <c:ser>
          <c:idx val="47"/>
          <c:order val="47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C35-4D10-B8F4-DD0D85D2643A}"/>
            </c:ext>
          </c:extLst>
        </c:ser>
        <c:ser>
          <c:idx val="48"/>
          <c:order val="48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C35-4D10-B8F4-DD0D85D2643A}"/>
            </c:ext>
          </c:extLst>
        </c:ser>
        <c:ser>
          <c:idx val="49"/>
          <c:order val="49"/>
          <c:spPr>
            <a:ln w="28575">
              <a:noFill/>
            </a:ln>
            <a:effectLst/>
          </c:spPr>
          <c:marker>
            <c:symbol val="circle"/>
            <c:size val="5"/>
            <c:spPr>
              <a:noFill/>
              <a:ln w="9525" cap="flat" cmpd="sng">
                <a:solidFill>
                  <a:srgbClr val="0000FF"/>
                </a:solidFill>
                <a:prstDash val="solid"/>
              </a:ln>
              <a:effectLst/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C35-4D10-B8F4-DD0D85D2643A}"/>
            </c:ext>
          </c:extLst>
        </c:ser>
        <c:ser>
          <c:idx val="50"/>
          <c:order val="50"/>
          <c:spPr>
            <a:ln w="28575">
              <a:noFill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 cap="flat" cmpd="sng">
                <a:solidFill>
                  <a:srgbClr val="FF0000"/>
                </a:solidFill>
                <a:prstDash val="solid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3.4580824003233404</c:v>
                  </c:pt>
                  <c:pt idx="2">
                    <c:v>2.8940493415588153</c:v>
                  </c:pt>
                  <c:pt idx="3">
                    <c:v>2.4334726401332651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3.4580824003233404</c:v>
                  </c:pt>
                  <c:pt idx="2">
                    <c:v>2.8940493415588153</c:v>
                  </c:pt>
                  <c:pt idx="3">
                    <c:v>2.4334726401332651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 cap="flat" cmpd="sng">
                <a:solidFill>
                  <a:srgbClr val="FF0000"/>
                </a:solidFill>
                <a:prstDash val="solid"/>
              </a:ln>
              <a:effectLst/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Data!$B$114:$J$114</c:f>
              <c:numCache>
                <c:formatCode>0.0</c:formatCode>
                <c:ptCount val="9"/>
                <c:pt idx="0">
                  <c:v>100</c:v>
                </c:pt>
                <c:pt idx="1">
                  <c:v>103.58268373020852</c:v>
                </c:pt>
                <c:pt idx="2">
                  <c:v>102.9163385312379</c:v>
                </c:pt>
                <c:pt idx="3">
                  <c:v>103.95754292617463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C35-4D10-B8F4-DD0D85D2643A}"/>
            </c:ext>
          </c:extLst>
        </c:ser>
        <c:ser>
          <c:idx val="51"/>
          <c:order val="51"/>
          <c:spPr>
            <a:ln w="25400" cmpd="sng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Data!$B$122:$J$122</c:f>
              <c:numCache>
                <c:formatCode>0</c:formatCode>
                <c:ptCount val="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C35-4D10-B8F4-DD0D85D2643A}"/>
            </c:ext>
          </c:extLst>
        </c:ser>
        <c:ser>
          <c:idx val="52"/>
          <c:order val="52"/>
          <c:spPr>
            <a:ln w="25400" cmpd="sng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Data!$B$123:$J$123</c:f>
              <c:numCache>
                <c:formatCode>0</c:formatCode>
                <c:ptCount val="9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C35-4D10-B8F4-DD0D85D2643A}"/>
            </c:ext>
          </c:extLst>
        </c:ser>
        <c:ser>
          <c:idx val="53"/>
          <c:order val="53"/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Data!$B$124:$J$124</c:f>
              <c:numCache>
                <c:formatCode>0</c:formatCode>
                <c:ptCount val="9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C35-4D10-B8F4-DD0D85D2643A}"/>
            </c:ext>
          </c:extLst>
        </c:ser>
        <c:ser>
          <c:idx val="54"/>
          <c:order val="54"/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xVal>
          <c:yVal>
            <c:numRef>
              <c:f>Data!$B$125:$J$125</c:f>
              <c:numCache>
                <c:formatCode>0</c:formatCode>
                <c:ptCount val="9"/>
                <c:pt idx="0">
                  <c:v>131</c:v>
                </c:pt>
                <c:pt idx="1">
                  <c:v>131</c:v>
                </c:pt>
                <c:pt idx="2">
                  <c:v>131</c:v>
                </c:pt>
                <c:pt idx="3">
                  <c:v>131</c:v>
                </c:pt>
                <c:pt idx="4">
                  <c:v>131</c:v>
                </c:pt>
                <c:pt idx="5">
                  <c:v>131</c:v>
                </c:pt>
                <c:pt idx="6">
                  <c:v>131</c:v>
                </c:pt>
                <c:pt idx="7">
                  <c:v>131</c:v>
                </c:pt>
                <c:pt idx="8">
                  <c:v>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C35-4D10-B8F4-DD0D85D2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81858"/>
        <c:axId val="60785309"/>
      </c:scatterChart>
      <c:valAx>
        <c:axId val="23181858"/>
        <c:scaling>
          <c:orientation val="minMax"/>
        </c:scaling>
        <c:delete val="0"/>
        <c:axPos val="b"/>
        <c:title>
          <c:tx>
            <c:rich>
              <a:bodyPr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Dager</a:t>
                </a:r>
              </a:p>
            </c:rich>
          </c:tx>
          <c:layout>
            <c:manualLayout>
              <c:xMode val="edge"/>
              <c:yMode val="edge"/>
              <c:x val="0.50324999999999998"/>
              <c:y val="0.94274999999999998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0785309"/>
        <c:crosses val="autoZero"/>
        <c:crossBetween val="midCat"/>
      </c:valAx>
      <c:valAx>
        <c:axId val="60785309"/>
        <c:scaling>
          <c:orientation val="minMax"/>
        </c:scaling>
        <c:delete val="0"/>
        <c:axPos val="l"/>
        <c:title>
          <c:tx>
            <c:rich>
              <a:bodyPr rot="-5400000" vert="horz" wrap="square"/>
              <a:lstStyle/>
              <a:p>
                <a:pPr algn="ctr">
                  <a:defRPr lang="en-US" sz="1200" b="1" i="0" u="none" baseline="0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4999999999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ln w="38100" cap="flat" cmpd="sng">
            <a:solidFill>
              <a:srgbClr val="000000"/>
            </a:solidFill>
            <a:prstDash val="solid"/>
          </a:ln>
          <a:effectLst/>
        </c:spPr>
        <c:txPr>
          <a:bodyPr rot="0" vert="horz" wrap="square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181858"/>
        <c:crosses val="autoZero"/>
        <c:crossBetween val="midCat"/>
      </c:valAx>
      <c:spPr>
        <a:noFill/>
        <a:ln w="12700" cap="flat" cmpd="sng">
          <a:solidFill>
            <a:srgbClr val="FFFFFF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  <a:effectLst/>
  </c:spPr>
  <c:txPr>
    <a:bodyPr rot="0" vert="horz" wrap="square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22</xdr:col>
      <xdr:colOff>533400</xdr:colOff>
      <xdr:row>112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96CC559-090C-4C6B-93EF-2E4FDB36B775}">
  <we:reference id="1fc441d0-c012-4ded-878a-44e68ea26eb9" version="1.0.3.0" store="EXCatalog" storeType="ExCatalog"/>
  <we:alternateReferences>
    <we:reference id="WA200003024" version="1.0.3.0" store="nb-NO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7348-6A23-4DFF-9EA5-E7D153592A85}">
  <dimension ref="C1:I26"/>
  <sheetViews>
    <sheetView zoomScale="85" zoomScaleNormal="85" workbookViewId="0">
      <selection activeCell="F31" sqref="F31"/>
    </sheetView>
  </sheetViews>
  <sheetFormatPr defaultColWidth="11.42578125" defaultRowHeight="12.75" x14ac:dyDescent="0.2"/>
  <cols>
    <col min="1" max="1" width="15.42578125" style="4" customWidth="1"/>
    <col min="2" max="2" width="11.42578125" style="4"/>
    <col min="3" max="3" width="31.42578125" style="4" bestFit="1" customWidth="1"/>
    <col min="4" max="16384" width="11.42578125" style="4"/>
  </cols>
  <sheetData>
    <row r="1" spans="3:9" ht="57" customHeight="1" x14ac:dyDescent="0.6">
      <c r="C1" s="120" t="s">
        <v>41</v>
      </c>
      <c r="D1" s="120"/>
      <c r="E1" s="120"/>
      <c r="F1" s="120"/>
      <c r="G1" s="120"/>
      <c r="H1" s="120"/>
      <c r="I1" s="120"/>
    </row>
    <row r="3" spans="3:9" ht="35.25" x14ac:dyDescent="0.5">
      <c r="C3" s="36" t="s">
        <v>42</v>
      </c>
      <c r="D3" s="36" t="s">
        <v>49</v>
      </c>
      <c r="E3" s="13"/>
      <c r="F3" s="13"/>
    </row>
    <row r="6" spans="3:9" ht="25.5" customHeight="1" x14ac:dyDescent="0.3">
      <c r="C6" s="34" t="s">
        <v>43</v>
      </c>
      <c r="D6" s="130" t="s">
        <v>123</v>
      </c>
      <c r="E6" s="122"/>
      <c r="F6" s="122"/>
      <c r="G6" s="122"/>
      <c r="H6" s="122"/>
      <c r="I6" s="123"/>
    </row>
    <row r="7" spans="3:9" ht="26.25" customHeight="1" x14ac:dyDescent="0.3">
      <c r="C7" s="34" t="s">
        <v>44</v>
      </c>
      <c r="D7" s="121" t="s">
        <v>96</v>
      </c>
      <c r="E7" s="122"/>
      <c r="F7" s="122"/>
      <c r="G7" s="122"/>
      <c r="H7" s="122"/>
      <c r="I7" s="123"/>
    </row>
    <row r="8" spans="3:9" ht="20.25" x14ac:dyDescent="0.3">
      <c r="C8" s="34" t="s">
        <v>45</v>
      </c>
      <c r="D8" s="124" t="s">
        <v>118</v>
      </c>
      <c r="E8" s="125"/>
      <c r="F8" s="125"/>
      <c r="G8" s="125"/>
      <c r="H8" s="125"/>
      <c r="I8" s="126"/>
    </row>
    <row r="9" spans="3:9" x14ac:dyDescent="0.2">
      <c r="C9" s="35" t="s">
        <v>46</v>
      </c>
      <c r="D9" s="127"/>
      <c r="E9" s="128"/>
      <c r="F9" s="128"/>
      <c r="G9" s="128"/>
      <c r="H9" s="128"/>
      <c r="I9" s="129"/>
    </row>
    <row r="10" spans="3:9" ht="25.5" customHeight="1" x14ac:dyDescent="0.3">
      <c r="C10" s="34" t="s">
        <v>47</v>
      </c>
      <c r="D10" s="121" t="s">
        <v>95</v>
      </c>
      <c r="E10" s="122"/>
      <c r="F10" s="122"/>
      <c r="G10" s="122"/>
      <c r="H10" s="122"/>
      <c r="I10" s="123"/>
    </row>
    <row r="11" spans="3:9" ht="24.75" customHeight="1" x14ac:dyDescent="0.3">
      <c r="C11" s="34" t="s">
        <v>48</v>
      </c>
      <c r="D11" s="121" t="s">
        <v>120</v>
      </c>
      <c r="E11" s="122"/>
      <c r="F11" s="122"/>
      <c r="G11" s="122"/>
      <c r="H11" s="122"/>
      <c r="I11" s="123"/>
    </row>
    <row r="15" spans="3:9" ht="26.25" x14ac:dyDescent="0.4">
      <c r="C15" s="14" t="s">
        <v>84</v>
      </c>
    </row>
    <row r="17" spans="3:9" ht="13.5" thickBot="1" x14ac:dyDescent="0.25"/>
    <row r="18" spans="3:9" ht="81.75" thickBot="1" x14ac:dyDescent="0.25">
      <c r="C18" s="15" t="s">
        <v>85</v>
      </c>
      <c r="D18" s="117" t="s">
        <v>93</v>
      </c>
      <c r="E18" s="118"/>
      <c r="F18" s="118"/>
      <c r="G18" s="118"/>
      <c r="H18" s="118"/>
      <c r="I18" s="119"/>
    </row>
    <row r="19" spans="3:9" ht="41.25" thickBot="1" x14ac:dyDescent="0.25">
      <c r="C19" s="16" t="s">
        <v>86</v>
      </c>
      <c r="D19" s="117" t="s">
        <v>94</v>
      </c>
      <c r="E19" s="118"/>
      <c r="F19" s="118"/>
      <c r="G19" s="118"/>
      <c r="H19" s="118"/>
      <c r="I19" s="119"/>
    </row>
    <row r="20" spans="3:9" ht="41.25" thickBot="1" x14ac:dyDescent="0.25">
      <c r="C20" s="16" t="s">
        <v>87</v>
      </c>
      <c r="D20" s="117" t="s">
        <v>93</v>
      </c>
      <c r="E20" s="118"/>
      <c r="F20" s="118"/>
      <c r="G20" s="118"/>
      <c r="H20" s="118"/>
      <c r="I20" s="119"/>
    </row>
    <row r="21" spans="3:9" ht="21" thickBot="1" x14ac:dyDescent="0.25">
      <c r="C21" s="16" t="s">
        <v>88</v>
      </c>
      <c r="D21" s="117" t="s">
        <v>100</v>
      </c>
      <c r="E21" s="118"/>
      <c r="F21" s="118"/>
      <c r="G21" s="118"/>
      <c r="H21" s="118"/>
      <c r="I21" s="119"/>
    </row>
    <row r="22" spans="3:9" ht="21" thickBot="1" x14ac:dyDescent="0.25">
      <c r="C22" s="16" t="s">
        <v>89</v>
      </c>
      <c r="D22" s="117" t="s">
        <v>93</v>
      </c>
      <c r="E22" s="118"/>
      <c r="F22" s="118"/>
      <c r="G22" s="118"/>
      <c r="H22" s="118"/>
      <c r="I22" s="119"/>
    </row>
    <row r="26" spans="3:9" ht="26.25" x14ac:dyDescent="0.4">
      <c r="C26" s="14"/>
    </row>
  </sheetData>
  <mergeCells count="11">
    <mergeCell ref="D22:I22"/>
    <mergeCell ref="C1:I1"/>
    <mergeCell ref="D7:I7"/>
    <mergeCell ref="D8:I9"/>
    <mergeCell ref="D10:I10"/>
    <mergeCell ref="D11:I11"/>
    <mergeCell ref="D6:I6"/>
    <mergeCell ref="D18:I18"/>
    <mergeCell ref="D19:I19"/>
    <mergeCell ref="D20:I20"/>
    <mergeCell ref="D21:I21"/>
  </mergeCells>
  <pageMargins left="0.7" right="0.7" top="0.75" bottom="0.75" header="0.3" footer="0.3"/>
  <pageSetup orientation="portrait" r:id="rId1"/>
  <headerFooter>
    <oddFooter>&amp;L&amp;1#&amp;"Calibri"&amp;10&amp;K000000Følsomhet Intern (gul)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6BCF-6F40-47BB-AC72-2CE46D320309}">
  <dimension ref="A1:J39"/>
  <sheetViews>
    <sheetView topLeftCell="A7" workbookViewId="0">
      <selection activeCell="B3" sqref="B3"/>
    </sheetView>
  </sheetViews>
  <sheetFormatPr defaultColWidth="11.42578125" defaultRowHeight="12.75" x14ac:dyDescent="0.2"/>
  <cols>
    <col min="1" max="1" width="57.42578125" style="37" customWidth="1"/>
    <col min="2" max="2" width="40.140625" style="37" bestFit="1" customWidth="1"/>
    <col min="3" max="5" width="13.7109375" style="37" bestFit="1" customWidth="1"/>
    <col min="6" max="6" width="14.28515625" style="37" customWidth="1"/>
    <col min="7" max="11" width="13.7109375" style="37" bestFit="1" customWidth="1"/>
    <col min="12" max="16384" width="11.42578125" style="37"/>
  </cols>
  <sheetData>
    <row r="1" spans="1:7" ht="20.25" x14ac:dyDescent="0.3">
      <c r="A1" s="57" t="s">
        <v>40</v>
      </c>
      <c r="B1" s="57"/>
      <c r="C1" s="57"/>
      <c r="D1" s="57"/>
      <c r="E1" s="57"/>
      <c r="F1" s="57"/>
      <c r="G1" s="57"/>
    </row>
    <row r="2" spans="1:7" ht="223.5" customHeight="1" x14ac:dyDescent="0.3">
      <c r="A2" s="58" t="s">
        <v>116</v>
      </c>
      <c r="B2" s="57"/>
      <c r="C2" s="57"/>
      <c r="D2" s="57"/>
      <c r="E2" s="57"/>
      <c r="F2" s="57"/>
      <c r="G2" s="57"/>
    </row>
    <row r="3" spans="1:7" ht="20.25" x14ac:dyDescent="0.3">
      <c r="A3" s="57" t="s">
        <v>50</v>
      </c>
      <c r="B3" s="5" t="s">
        <v>124</v>
      </c>
      <c r="C3" s="57"/>
      <c r="D3" s="57"/>
      <c r="E3" s="57"/>
      <c r="F3" s="57"/>
      <c r="G3" s="57"/>
    </row>
    <row r="4" spans="1:7" ht="15" x14ac:dyDescent="0.2">
      <c r="A4" s="38" t="s">
        <v>38</v>
      </c>
      <c r="B4" s="38"/>
      <c r="C4" s="38"/>
      <c r="D4" s="38"/>
      <c r="E4" s="38"/>
      <c r="F4" s="38"/>
      <c r="G4" s="38"/>
    </row>
    <row r="5" spans="1:7" ht="15" x14ac:dyDescent="0.2">
      <c r="A5" t="s">
        <v>102</v>
      </c>
      <c r="B5" s="38"/>
      <c r="C5" s="38"/>
      <c r="D5" s="38"/>
      <c r="E5" s="38"/>
      <c r="F5" s="38"/>
      <c r="G5" s="38"/>
    </row>
    <row r="6" spans="1:7" ht="15" x14ac:dyDescent="0.2">
      <c r="A6" s="38"/>
      <c r="B6" s="38"/>
      <c r="C6" s="38"/>
      <c r="D6" s="38"/>
      <c r="E6" s="38"/>
      <c r="F6" s="38"/>
      <c r="G6" s="38"/>
    </row>
    <row r="7" spans="1:7" ht="15" x14ac:dyDescent="0.2">
      <c r="A7" s="38" t="s">
        <v>39</v>
      </c>
      <c r="B7" s="38"/>
      <c r="C7" s="38"/>
      <c r="D7" s="38"/>
      <c r="E7" s="38"/>
      <c r="F7" s="38"/>
      <c r="G7" s="38"/>
    </row>
    <row r="8" spans="1:7" ht="15" x14ac:dyDescent="0.2">
      <c r="A8" s="39" t="s">
        <v>98</v>
      </c>
      <c r="B8" s="38"/>
      <c r="C8" s="38"/>
      <c r="D8" s="38"/>
      <c r="E8" s="38"/>
      <c r="F8" s="38"/>
      <c r="G8" s="38"/>
    </row>
    <row r="9" spans="1:7" ht="15" x14ac:dyDescent="0.2">
      <c r="A9" s="38"/>
      <c r="B9" s="38"/>
      <c r="C9" s="38"/>
      <c r="D9" s="38"/>
      <c r="E9" s="38"/>
      <c r="F9" s="38"/>
      <c r="G9" s="38"/>
    </row>
    <row r="10" spans="1:7" ht="15" x14ac:dyDescent="0.2">
      <c r="A10" s="38" t="s">
        <v>78</v>
      </c>
      <c r="B10" s="38"/>
      <c r="C10" s="38"/>
      <c r="D10" s="38"/>
      <c r="E10" s="38"/>
      <c r="F10" s="38"/>
      <c r="G10" s="38"/>
    </row>
    <row r="11" spans="1:7" ht="15" x14ac:dyDescent="0.2">
      <c r="A11" s="39" t="s">
        <v>114</v>
      </c>
      <c r="B11" s="38"/>
      <c r="C11" s="38"/>
      <c r="D11" s="38"/>
      <c r="E11" s="38"/>
      <c r="F11" s="38"/>
      <c r="G11" s="38"/>
    </row>
    <row r="12" spans="1:7" ht="15" x14ac:dyDescent="0.2">
      <c r="A12" s="38"/>
      <c r="B12" s="38"/>
      <c r="C12" s="38"/>
      <c r="D12" s="38"/>
      <c r="E12" s="38"/>
      <c r="F12" s="38"/>
      <c r="G12" s="38"/>
    </row>
    <row r="13" spans="1:7" ht="15" x14ac:dyDescent="0.2">
      <c r="A13" s="38" t="s">
        <v>32</v>
      </c>
      <c r="B13" s="38"/>
      <c r="C13" s="38"/>
      <c r="D13" s="38"/>
      <c r="E13" s="38"/>
      <c r="F13" s="38"/>
      <c r="G13" s="38"/>
    </row>
    <row r="14" spans="1:7" ht="15" x14ac:dyDescent="0.2">
      <c r="A14" s="53" t="s">
        <v>97</v>
      </c>
      <c r="B14" s="40" t="s">
        <v>29</v>
      </c>
      <c r="C14" s="40"/>
      <c r="D14" s="40"/>
      <c r="E14" s="38"/>
      <c r="F14" s="38"/>
      <c r="G14" s="38"/>
    </row>
    <row r="15" spans="1:7" ht="15" x14ac:dyDescent="0.2">
      <c r="A15" s="53"/>
      <c r="B15" s="40" t="s">
        <v>31</v>
      </c>
      <c r="C15" s="56"/>
      <c r="D15" s="54"/>
      <c r="E15" s="38"/>
      <c r="F15" s="38"/>
      <c r="G15" s="38"/>
    </row>
    <row r="16" spans="1:7" ht="15" x14ac:dyDescent="0.2">
      <c r="A16" s="53"/>
      <c r="B16" s="56" t="s">
        <v>30</v>
      </c>
      <c r="C16" s="55"/>
      <c r="D16" s="54"/>
      <c r="E16" s="38"/>
      <c r="F16" s="38"/>
      <c r="G16" s="38"/>
    </row>
    <row r="17" spans="1:10" ht="15" x14ac:dyDescent="0.2">
      <c r="A17" s="38"/>
      <c r="B17" s="38"/>
      <c r="C17" s="38"/>
      <c r="D17" s="38"/>
      <c r="E17" s="38"/>
      <c r="F17" s="38"/>
      <c r="G17" s="38"/>
    </row>
    <row r="18" spans="1:10" ht="15" x14ac:dyDescent="0.2">
      <c r="A18" s="38" t="s">
        <v>34</v>
      </c>
      <c r="B18" s="38"/>
      <c r="C18" s="38"/>
      <c r="D18" s="38"/>
      <c r="E18" s="38"/>
      <c r="F18" s="38"/>
      <c r="G18" s="38"/>
    </row>
    <row r="19" spans="1:10" ht="15" x14ac:dyDescent="0.2">
      <c r="A19" s="53"/>
      <c r="B19" s="40" t="s">
        <v>33</v>
      </c>
      <c r="C19" s="38"/>
      <c r="D19" s="38"/>
      <c r="E19" s="38"/>
      <c r="F19" s="38"/>
      <c r="G19" s="38"/>
    </row>
    <row r="20" spans="1:10" ht="15" x14ac:dyDescent="0.2">
      <c r="A20" s="53"/>
      <c r="B20" s="40" t="s">
        <v>36</v>
      </c>
      <c r="C20" s="38"/>
      <c r="D20" s="38"/>
      <c r="E20" s="38"/>
      <c r="F20" s="38"/>
      <c r="G20" s="38"/>
    </row>
    <row r="21" spans="1:10" ht="15" x14ac:dyDescent="0.2">
      <c r="A21" s="53"/>
      <c r="B21" s="40" t="s">
        <v>35</v>
      </c>
      <c r="C21" s="38"/>
      <c r="D21" s="38"/>
      <c r="E21" s="38"/>
      <c r="F21" s="38"/>
      <c r="G21" s="38"/>
    </row>
    <row r="22" spans="1:10" ht="15" x14ac:dyDescent="0.2">
      <c r="A22" s="53"/>
      <c r="B22" s="40" t="s">
        <v>37</v>
      </c>
      <c r="C22" s="38"/>
      <c r="D22" s="38"/>
      <c r="E22" s="38"/>
      <c r="F22" s="38"/>
      <c r="G22" s="38"/>
    </row>
    <row r="23" spans="1:10" ht="15" x14ac:dyDescent="0.2">
      <c r="A23" s="38"/>
      <c r="B23" s="38"/>
      <c r="C23" s="38"/>
      <c r="D23" s="38"/>
      <c r="E23" s="38"/>
      <c r="F23" s="38"/>
      <c r="G23" s="38"/>
    </row>
    <row r="24" spans="1:10" ht="15" x14ac:dyDescent="0.2">
      <c r="A24" s="38" t="s">
        <v>51</v>
      </c>
      <c r="B24" s="38"/>
      <c r="C24" s="38"/>
      <c r="D24" s="38"/>
      <c r="E24" s="38"/>
      <c r="F24" s="38"/>
      <c r="G24" s="38"/>
    </row>
    <row r="25" spans="1:10" ht="15.75" x14ac:dyDescent="0.25">
      <c r="A25" s="52" t="s">
        <v>52</v>
      </c>
      <c r="B25" s="40" t="s">
        <v>53</v>
      </c>
      <c r="C25" s="40" t="s">
        <v>54</v>
      </c>
      <c r="D25" s="40" t="s">
        <v>55</v>
      </c>
      <c r="E25" s="40" t="s">
        <v>56</v>
      </c>
      <c r="F25" s="40" t="s">
        <v>57</v>
      </c>
      <c r="G25" s="40" t="s">
        <v>58</v>
      </c>
      <c r="H25" s="40" t="s">
        <v>80</v>
      </c>
      <c r="I25" s="40" t="s">
        <v>81</v>
      </c>
      <c r="J25" s="40" t="s">
        <v>82</v>
      </c>
    </row>
    <row r="26" spans="1:10" ht="15" x14ac:dyDescent="0.2">
      <c r="A26" s="40" t="s">
        <v>79</v>
      </c>
      <c r="B26" s="132" t="s">
        <v>106</v>
      </c>
      <c r="C26" s="133"/>
      <c r="D26" s="133"/>
      <c r="E26" s="133"/>
      <c r="F26" s="133"/>
      <c r="G26" s="133"/>
      <c r="H26" s="133"/>
      <c r="I26" s="133"/>
      <c r="J26" s="134"/>
    </row>
    <row r="27" spans="1:10" ht="15" x14ac:dyDescent="0.2">
      <c r="A27" s="40" t="s">
        <v>59</v>
      </c>
      <c r="B27" s="135" t="s">
        <v>105</v>
      </c>
      <c r="C27" s="136"/>
      <c r="D27" s="136"/>
      <c r="E27" s="136"/>
      <c r="F27" s="136"/>
      <c r="G27" s="136"/>
      <c r="H27" s="136"/>
      <c r="I27" s="136"/>
      <c r="J27" s="137"/>
    </row>
    <row r="28" spans="1:10" ht="15" x14ac:dyDescent="0.2">
      <c r="A28" s="40" t="s">
        <v>60</v>
      </c>
      <c r="B28" s="138"/>
      <c r="C28" s="139"/>
      <c r="D28" s="139"/>
      <c r="E28" s="139"/>
      <c r="F28" s="139"/>
      <c r="G28" s="139"/>
      <c r="H28" s="139"/>
      <c r="I28" s="139"/>
      <c r="J28" s="140"/>
    </row>
    <row r="29" spans="1:10" ht="15" x14ac:dyDescent="0.2">
      <c r="A29" s="40" t="s">
        <v>61</v>
      </c>
      <c r="B29" s="141"/>
      <c r="C29" s="142"/>
      <c r="D29" s="142"/>
      <c r="E29" s="142"/>
      <c r="F29" s="142"/>
      <c r="G29" s="142"/>
      <c r="H29" s="142"/>
      <c r="I29" s="142"/>
      <c r="J29" s="143"/>
    </row>
    <row r="30" spans="1:10" ht="15.75" x14ac:dyDescent="0.25">
      <c r="A30" s="40" t="s">
        <v>62</v>
      </c>
      <c r="B30" s="39" t="s">
        <v>107</v>
      </c>
      <c r="C30" s="39"/>
      <c r="D30" s="39"/>
      <c r="E30" s="39"/>
      <c r="F30" s="39"/>
      <c r="G30" s="39"/>
      <c r="H30" s="39"/>
      <c r="I30" s="39"/>
      <c r="J30" s="39"/>
    </row>
    <row r="31" spans="1:10" ht="15.75" thickBot="1" x14ac:dyDescent="0.25">
      <c r="A31" s="51" t="s">
        <v>63</v>
      </c>
      <c r="B31" s="105" t="s">
        <v>103</v>
      </c>
      <c r="C31" s="50"/>
      <c r="D31" s="50"/>
      <c r="E31" s="50"/>
      <c r="F31" s="50"/>
      <c r="G31" s="50"/>
      <c r="H31" s="50"/>
      <c r="I31" s="50"/>
      <c r="J31" s="50"/>
    </row>
    <row r="32" spans="1:10" ht="15" x14ac:dyDescent="0.2">
      <c r="A32" s="49" t="s">
        <v>64</v>
      </c>
      <c r="B32" s="48"/>
      <c r="C32" s="48"/>
      <c r="D32" s="48"/>
      <c r="E32" s="48"/>
      <c r="F32" s="48"/>
      <c r="G32" s="47"/>
      <c r="H32" s="47"/>
      <c r="I32" s="47"/>
      <c r="J32" s="47"/>
    </row>
    <row r="33" spans="1:10" ht="15" x14ac:dyDescent="0.2">
      <c r="A33" s="46" t="s">
        <v>65</v>
      </c>
      <c r="B33" s="39">
        <v>1000</v>
      </c>
      <c r="C33" s="39"/>
      <c r="D33" s="39"/>
      <c r="E33" s="39"/>
      <c r="F33" s="39"/>
      <c r="G33" s="45"/>
      <c r="H33" s="45"/>
      <c r="I33" s="45"/>
      <c r="J33" s="45"/>
    </row>
    <row r="34" spans="1:10" ht="15" x14ac:dyDescent="0.2">
      <c r="A34" s="46" t="s">
        <v>66</v>
      </c>
      <c r="B34" s="39" t="s">
        <v>104</v>
      </c>
      <c r="C34" s="39"/>
      <c r="D34" s="39"/>
      <c r="E34" s="39"/>
      <c r="F34" s="39"/>
      <c r="G34" s="45"/>
      <c r="H34" s="45"/>
      <c r="I34" s="45"/>
      <c r="J34" s="45"/>
    </row>
    <row r="35" spans="1:10" ht="15.75" thickBot="1" x14ac:dyDescent="0.25">
      <c r="A35" s="44" t="s">
        <v>67</v>
      </c>
      <c r="B35" s="43">
        <v>2</v>
      </c>
      <c r="C35" s="43"/>
      <c r="D35" s="43"/>
      <c r="E35" s="43"/>
      <c r="F35" s="43"/>
      <c r="G35" s="42"/>
      <c r="H35" s="42"/>
      <c r="I35" s="42"/>
      <c r="J35" s="42"/>
    </row>
    <row r="36" spans="1:10" ht="15" x14ac:dyDescent="0.2">
      <c r="A36" s="41" t="s">
        <v>68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" x14ac:dyDescent="0.2">
      <c r="A37" s="40" t="s">
        <v>121</v>
      </c>
      <c r="B37" s="39">
        <v>-20</v>
      </c>
      <c r="C37" s="39"/>
      <c r="D37" s="39"/>
      <c r="E37" s="39"/>
      <c r="F37" s="39"/>
      <c r="G37" s="39"/>
      <c r="H37" s="39"/>
      <c r="I37" s="39"/>
      <c r="J37" s="39"/>
    </row>
    <row r="38" spans="1:10" ht="15" x14ac:dyDescent="0.2">
      <c r="A38" s="38"/>
      <c r="B38" s="38"/>
      <c r="C38" s="38"/>
      <c r="D38" s="38"/>
      <c r="E38" s="38"/>
      <c r="F38" s="38"/>
      <c r="G38" s="38"/>
    </row>
    <row r="39" spans="1:10" ht="15" x14ac:dyDescent="0.2">
      <c r="A39" s="131" t="s">
        <v>69</v>
      </c>
      <c r="B39" s="131"/>
      <c r="C39" s="131"/>
      <c r="D39" s="131"/>
      <c r="E39" s="131"/>
      <c r="F39" s="131"/>
      <c r="G39" s="131"/>
    </row>
  </sheetData>
  <mergeCells count="3">
    <mergeCell ref="A39:G39"/>
    <mergeCell ref="B26:J26"/>
    <mergeCell ref="B27:J29"/>
  </mergeCells>
  <pageMargins left="0.7" right="0.7" top="0.75" bottom="0.75" header="0.3" footer="0.3"/>
  <pageSetup paperSize="9" orientation="portrait" r:id="rId1"/>
  <headerFooter>
    <oddFooter>&amp;L&amp;1#&amp;"Calibri"&amp;10&amp;K000000Følsomhet Intern (gul)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1AD4-B118-4DF7-9C2D-BDA44EF312A0}">
  <dimension ref="A1:EE9825"/>
  <sheetViews>
    <sheetView workbookViewId="0">
      <selection sqref="A1:XFD2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35" width="11.42578125" style="2"/>
  </cols>
  <sheetData>
    <row r="1" spans="1:18" ht="23.25" x14ac:dyDescent="0.35">
      <c r="A1" s="92" t="s">
        <v>12</v>
      </c>
      <c r="B1" s="59"/>
      <c r="C1" s="149" t="s">
        <v>117</v>
      </c>
      <c r="D1" s="150"/>
      <c r="E1" s="150"/>
      <c r="F1" s="150"/>
      <c r="G1" s="150"/>
      <c r="H1" s="150"/>
      <c r="I1" s="150"/>
      <c r="J1" s="150"/>
      <c r="K1" s="59"/>
      <c r="L1" s="59"/>
      <c r="M1" s="59"/>
      <c r="N1" s="59"/>
      <c r="O1" s="59"/>
      <c r="P1" s="59"/>
      <c r="Q1" s="59"/>
      <c r="R1" s="59"/>
    </row>
    <row r="2" spans="1:18" ht="23.25" x14ac:dyDescent="0.35">
      <c r="A2" s="9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x14ac:dyDescent="0.2">
      <c r="A3" s="89" t="s">
        <v>11</v>
      </c>
      <c r="B3" s="90">
        <v>13</v>
      </c>
      <c r="C3" s="87" t="s">
        <v>24</v>
      </c>
      <c r="D3" s="89"/>
      <c r="E3" s="88">
        <v>31</v>
      </c>
      <c r="F3" s="87" t="s">
        <v>21</v>
      </c>
      <c r="G3" s="86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5.75" thickBot="1" x14ac:dyDescent="0.3">
      <c r="A5" s="83"/>
      <c r="B5" s="85" t="s">
        <v>0</v>
      </c>
      <c r="C5" s="85" t="s">
        <v>1</v>
      </c>
      <c r="D5" s="85" t="s">
        <v>2</v>
      </c>
      <c r="E5" s="85" t="s">
        <v>3</v>
      </c>
      <c r="F5" s="85" t="s">
        <v>4</v>
      </c>
      <c r="G5" s="85" t="s">
        <v>5</v>
      </c>
      <c r="H5" s="85" t="s">
        <v>6</v>
      </c>
      <c r="I5" s="85" t="s">
        <v>26</v>
      </c>
      <c r="J5" s="85" t="s">
        <v>27</v>
      </c>
      <c r="K5" s="83"/>
      <c r="L5" s="83"/>
      <c r="M5" s="83"/>
      <c r="N5" s="83"/>
      <c r="O5" s="83"/>
      <c r="P5" s="83"/>
      <c r="Q5" s="83"/>
      <c r="R5" s="83"/>
    </row>
    <row r="6" spans="1:18" ht="15.75" thickBot="1" x14ac:dyDescent="0.3">
      <c r="A6" s="7" t="s">
        <v>99</v>
      </c>
      <c r="B6" s="29">
        <v>0</v>
      </c>
      <c r="C6" s="30">
        <v>4</v>
      </c>
      <c r="D6" s="30">
        <v>6</v>
      </c>
      <c r="E6" s="30">
        <v>7</v>
      </c>
      <c r="F6" s="30"/>
      <c r="G6" s="30"/>
      <c r="H6" s="31"/>
      <c r="I6" s="30"/>
      <c r="J6" s="32"/>
      <c r="K6" s="84"/>
      <c r="L6" s="83"/>
      <c r="M6" s="83"/>
      <c r="N6" s="83"/>
      <c r="O6" s="83"/>
      <c r="P6" s="83"/>
      <c r="Q6" s="83"/>
      <c r="R6" s="83"/>
    </row>
    <row r="7" spans="1:18" ht="15.75" thickBot="1" x14ac:dyDescent="0.3">
      <c r="A7" s="8" t="s">
        <v>19</v>
      </c>
      <c r="B7" s="151" t="s">
        <v>20</v>
      </c>
      <c r="C7" s="152"/>
      <c r="D7" s="152"/>
      <c r="E7" s="152"/>
      <c r="F7" s="152"/>
      <c r="G7" s="152"/>
      <c r="H7" s="152"/>
      <c r="I7" s="153"/>
      <c r="J7" s="154"/>
      <c r="K7" s="84"/>
      <c r="L7" s="83"/>
      <c r="M7" s="83"/>
      <c r="N7" s="83"/>
      <c r="O7" s="83"/>
      <c r="P7" s="83"/>
      <c r="Q7" s="83"/>
      <c r="R7" s="83"/>
    </row>
    <row r="8" spans="1:18" ht="15" x14ac:dyDescent="0.25">
      <c r="A8" s="9">
        <v>1</v>
      </c>
      <c r="B8" s="106">
        <v>4.1194740062999999</v>
      </c>
      <c r="C8" s="107">
        <v>4.0871700287500001</v>
      </c>
      <c r="D8" s="107">
        <v>3.7658019678999999</v>
      </c>
      <c r="E8" s="107">
        <v>4.1258508616</v>
      </c>
      <c r="F8" s="11"/>
      <c r="G8" s="11"/>
      <c r="H8" s="11"/>
      <c r="I8" s="11"/>
      <c r="J8" s="17"/>
      <c r="K8" s="83"/>
      <c r="L8" s="83"/>
      <c r="M8" s="83"/>
      <c r="N8" s="83"/>
      <c r="O8" s="83"/>
      <c r="P8" s="83"/>
      <c r="Q8" s="83"/>
      <c r="R8" s="83"/>
    </row>
    <row r="9" spans="1:18" ht="15" x14ac:dyDescent="0.25">
      <c r="A9" s="79">
        <v>2</v>
      </c>
      <c r="B9" s="108">
        <v>5.5434560100999999</v>
      </c>
      <c r="C9" s="109">
        <v>5.7860789877999999</v>
      </c>
      <c r="D9" s="109">
        <v>6.06203553915</v>
      </c>
      <c r="E9" s="109">
        <v>5.7755599120000003</v>
      </c>
      <c r="F9" s="12"/>
      <c r="G9" s="12"/>
      <c r="H9" s="12"/>
      <c r="I9" s="12"/>
      <c r="J9" s="18"/>
      <c r="K9" s="83"/>
      <c r="L9" s="83"/>
      <c r="M9" s="83"/>
      <c r="N9" s="83"/>
      <c r="O9" s="83"/>
      <c r="P9" s="83"/>
      <c r="Q9" s="83"/>
      <c r="R9" s="83"/>
    </row>
    <row r="10" spans="1:18" ht="15" x14ac:dyDescent="0.25">
      <c r="A10" s="79">
        <v>3</v>
      </c>
      <c r="B10" s="108">
        <v>5.0659711078000003</v>
      </c>
      <c r="C10" s="109">
        <v>4.8320576372000001</v>
      </c>
      <c r="D10" s="109">
        <v>5.0813112541500001</v>
      </c>
      <c r="E10" s="109">
        <v>5.2181934906</v>
      </c>
      <c r="F10" s="12"/>
      <c r="G10" s="12"/>
      <c r="H10" s="12"/>
      <c r="I10" s="12"/>
      <c r="J10" s="18"/>
      <c r="K10" s="83"/>
      <c r="L10" s="83"/>
      <c r="M10" s="83"/>
      <c r="N10" s="83"/>
      <c r="O10" s="83"/>
      <c r="P10" s="83"/>
      <c r="Q10" s="83"/>
      <c r="R10" s="83"/>
    </row>
    <row r="11" spans="1:18" ht="15" x14ac:dyDescent="0.25">
      <c r="A11" s="79">
        <v>4</v>
      </c>
      <c r="B11" s="108">
        <v>2.5941480383500002</v>
      </c>
      <c r="C11" s="109">
        <v>2.4997270337500002</v>
      </c>
      <c r="D11" s="109">
        <v>2.4498714433500002</v>
      </c>
      <c r="E11" s="109">
        <v>2.5617431549500003</v>
      </c>
      <c r="F11" s="12"/>
      <c r="G11" s="12"/>
      <c r="H11" s="12"/>
      <c r="I11" s="12"/>
      <c r="J11" s="18"/>
      <c r="K11" s="83"/>
      <c r="L11" s="83"/>
      <c r="M11" s="83"/>
      <c r="N11" s="83"/>
      <c r="O11" s="83"/>
      <c r="P11" s="83"/>
      <c r="Q11" s="83"/>
      <c r="R11" s="83"/>
    </row>
    <row r="12" spans="1:18" ht="15" x14ac:dyDescent="0.25">
      <c r="A12" s="79">
        <v>5</v>
      </c>
      <c r="B12" s="108">
        <v>6.8099539682499994</v>
      </c>
      <c r="C12" s="109">
        <v>7.89041306875</v>
      </c>
      <c r="D12" s="109">
        <v>7.8353922066999999</v>
      </c>
      <c r="E12" s="109">
        <v>7.9831995273</v>
      </c>
      <c r="F12" s="12"/>
      <c r="G12" s="12"/>
      <c r="H12" s="12"/>
      <c r="I12" s="12"/>
      <c r="J12" s="18"/>
      <c r="K12" s="83"/>
      <c r="L12" s="83"/>
      <c r="M12" s="83"/>
      <c r="N12" s="83"/>
      <c r="O12" s="83"/>
      <c r="P12" s="83"/>
      <c r="Q12" s="83"/>
      <c r="R12" s="83"/>
    </row>
    <row r="13" spans="1:18" ht="15" x14ac:dyDescent="0.25">
      <c r="A13" s="79">
        <v>6</v>
      </c>
      <c r="B13" s="108">
        <v>5.2105919490500003</v>
      </c>
      <c r="C13" s="109">
        <v>5.3460468130500001</v>
      </c>
      <c r="D13" s="109">
        <v>5.5954396808499993</v>
      </c>
      <c r="E13" s="109">
        <v>5.9384564488000002</v>
      </c>
      <c r="F13" s="12"/>
      <c r="G13" s="12"/>
      <c r="H13" s="12"/>
      <c r="I13" s="12"/>
      <c r="J13" s="18"/>
      <c r="K13" s="83"/>
      <c r="L13" s="83"/>
      <c r="M13" s="83"/>
      <c r="N13" s="83"/>
      <c r="O13" s="83"/>
      <c r="P13" s="83"/>
      <c r="Q13" s="83"/>
      <c r="R13" s="83"/>
    </row>
    <row r="14" spans="1:18" ht="15" x14ac:dyDescent="0.25">
      <c r="A14" s="79">
        <v>7</v>
      </c>
      <c r="B14" s="108">
        <v>2.7999616444999997</v>
      </c>
      <c r="C14" s="109">
        <v>2.517919858</v>
      </c>
      <c r="D14" s="109">
        <v>2.4840941997000003</v>
      </c>
      <c r="E14" s="109">
        <v>2.5891976085000001</v>
      </c>
      <c r="F14" s="12"/>
      <c r="G14" s="12"/>
      <c r="H14" s="12"/>
      <c r="I14" s="12"/>
      <c r="J14" s="18"/>
      <c r="K14" s="83"/>
      <c r="L14" s="83"/>
      <c r="M14" s="83"/>
      <c r="N14" s="83"/>
      <c r="O14" s="83"/>
      <c r="P14" s="83"/>
      <c r="Q14" s="83"/>
      <c r="R14" s="83"/>
    </row>
    <row r="15" spans="1:18" ht="15" x14ac:dyDescent="0.25">
      <c r="A15" s="79">
        <v>8</v>
      </c>
      <c r="B15" s="108">
        <v>4.2222798955499998</v>
      </c>
      <c r="C15" s="109">
        <v>4.6037924402999995</v>
      </c>
      <c r="D15" s="109">
        <v>4.3529055167999999</v>
      </c>
      <c r="E15" s="109">
        <v>4.4271421762000003</v>
      </c>
      <c r="F15" s="12"/>
      <c r="G15" s="12"/>
      <c r="H15" s="12"/>
      <c r="I15" s="12"/>
      <c r="J15" s="18"/>
      <c r="K15" s="83"/>
      <c r="L15" s="83"/>
      <c r="M15" s="83"/>
      <c r="N15" s="83"/>
      <c r="O15" s="83"/>
      <c r="P15" s="83"/>
      <c r="Q15" s="83"/>
      <c r="R15" s="83"/>
    </row>
    <row r="16" spans="1:18" ht="15" x14ac:dyDescent="0.25">
      <c r="A16" s="79">
        <v>9</v>
      </c>
      <c r="B16" s="108">
        <v>2.5162527247500002</v>
      </c>
      <c r="C16" s="109">
        <v>3.2746772230500003</v>
      </c>
      <c r="D16" s="109">
        <v>2.9704863488000002</v>
      </c>
      <c r="E16" s="109">
        <v>2.4566170013499997</v>
      </c>
      <c r="F16" s="12"/>
      <c r="G16" s="12"/>
      <c r="H16" s="12"/>
      <c r="I16" s="12"/>
      <c r="J16" s="18"/>
      <c r="K16" s="83"/>
      <c r="L16" s="83"/>
      <c r="M16" s="83"/>
      <c r="N16" s="83"/>
      <c r="O16" s="83"/>
      <c r="P16" s="83"/>
      <c r="Q16" s="83"/>
      <c r="R16" s="83"/>
    </row>
    <row r="17" spans="1:18" ht="15" x14ac:dyDescent="0.25">
      <c r="A17" s="79">
        <v>10</v>
      </c>
      <c r="B17" s="108">
        <v>8.6390946940000006</v>
      </c>
      <c r="C17" s="109">
        <v>8.7570141988000003</v>
      </c>
      <c r="D17" s="109">
        <v>8.9319432257500004</v>
      </c>
      <c r="E17" s="109">
        <v>8.6580062935499988</v>
      </c>
      <c r="F17" s="12"/>
      <c r="G17" s="12"/>
      <c r="H17" s="12"/>
      <c r="I17" s="12"/>
      <c r="J17" s="18"/>
      <c r="K17" s="83"/>
      <c r="L17" s="83"/>
      <c r="M17" s="83"/>
      <c r="N17" s="83"/>
      <c r="O17" s="83"/>
      <c r="P17" s="83"/>
      <c r="Q17" s="83"/>
      <c r="R17" s="83"/>
    </row>
    <row r="18" spans="1:18" ht="15" x14ac:dyDescent="0.25">
      <c r="A18" s="79">
        <v>11</v>
      </c>
      <c r="B18" s="108"/>
      <c r="C18" s="109"/>
      <c r="D18" s="109"/>
      <c r="E18" s="109"/>
      <c r="F18" s="12"/>
      <c r="G18" s="12"/>
      <c r="H18" s="12"/>
      <c r="I18" s="12"/>
      <c r="J18" s="18"/>
      <c r="K18" s="83"/>
      <c r="L18" s="83"/>
      <c r="M18" s="83"/>
      <c r="N18" s="83"/>
      <c r="O18" s="83"/>
      <c r="P18" s="83"/>
      <c r="Q18" s="83"/>
      <c r="R18" s="83"/>
    </row>
    <row r="19" spans="1:18" ht="15" x14ac:dyDescent="0.25">
      <c r="A19" s="79">
        <v>12</v>
      </c>
      <c r="B19" s="108">
        <v>2.3151772098999999</v>
      </c>
      <c r="C19" s="109">
        <v>2.3323770195</v>
      </c>
      <c r="D19" s="109">
        <v>2.3916366895499999</v>
      </c>
      <c r="E19" s="109">
        <v>2.379709369</v>
      </c>
      <c r="F19" s="12"/>
      <c r="G19" s="12"/>
      <c r="H19" s="12"/>
      <c r="I19" s="12"/>
      <c r="J19" s="18"/>
      <c r="K19" s="83"/>
      <c r="L19" s="83"/>
      <c r="M19" s="83"/>
      <c r="N19" s="83"/>
      <c r="O19" s="83"/>
      <c r="P19" s="83"/>
      <c r="Q19" s="83"/>
      <c r="R19" s="83"/>
    </row>
    <row r="20" spans="1:18" ht="15" x14ac:dyDescent="0.25">
      <c r="A20" s="79">
        <v>13</v>
      </c>
      <c r="B20" s="108">
        <v>2.81947359705</v>
      </c>
      <c r="C20" s="109">
        <v>3.0006510883499997</v>
      </c>
      <c r="D20" s="109">
        <v>2.9688718977000002</v>
      </c>
      <c r="E20" s="109">
        <v>2.9681315052000001</v>
      </c>
      <c r="F20" s="12"/>
      <c r="G20" s="12"/>
      <c r="H20" s="12"/>
      <c r="I20" s="12"/>
      <c r="J20" s="18"/>
      <c r="K20" s="83"/>
      <c r="L20" s="83"/>
      <c r="M20" s="83"/>
      <c r="N20" s="83"/>
      <c r="O20" s="83"/>
      <c r="P20" s="83"/>
      <c r="Q20" s="83"/>
      <c r="R20" s="83"/>
    </row>
    <row r="21" spans="1:18" ht="15" x14ac:dyDescent="0.25">
      <c r="A21" s="79">
        <v>14</v>
      </c>
      <c r="B21" s="108">
        <v>4.2986513960499995</v>
      </c>
      <c r="C21" s="109">
        <v>4.05740068295</v>
      </c>
      <c r="D21" s="109">
        <v>4.1588202044500004</v>
      </c>
      <c r="E21" s="109">
        <v>4.2608679073999998</v>
      </c>
      <c r="F21" s="12"/>
      <c r="G21" s="12"/>
      <c r="H21" s="12"/>
      <c r="I21" s="12"/>
      <c r="J21" s="18"/>
      <c r="K21" s="83"/>
      <c r="L21" s="83"/>
      <c r="M21" s="83"/>
      <c r="N21" s="83"/>
      <c r="O21" s="83"/>
      <c r="P21" s="83"/>
      <c r="Q21" s="83"/>
      <c r="R21" s="83"/>
    </row>
    <row r="22" spans="1:18" ht="15" x14ac:dyDescent="0.25">
      <c r="A22" s="79">
        <v>15</v>
      </c>
      <c r="B22" s="108">
        <v>3.7267062703000002</v>
      </c>
      <c r="C22" s="109">
        <v>3.9815803832999999</v>
      </c>
      <c r="D22" s="109">
        <v>3.9722231307999998</v>
      </c>
      <c r="E22" s="109">
        <v>3.9596159478999997</v>
      </c>
      <c r="F22" s="12"/>
      <c r="G22" s="12"/>
      <c r="H22" s="12"/>
      <c r="I22" s="12"/>
      <c r="J22" s="18"/>
      <c r="K22" s="83"/>
      <c r="L22" s="83"/>
      <c r="M22" s="83"/>
      <c r="N22" s="83"/>
      <c r="O22" s="83"/>
      <c r="P22" s="83"/>
      <c r="Q22" s="83"/>
      <c r="R22" s="83"/>
    </row>
    <row r="23" spans="1:18" ht="15" x14ac:dyDescent="0.25">
      <c r="A23" s="79">
        <v>16</v>
      </c>
      <c r="B23" s="108">
        <v>1.9453580377500002</v>
      </c>
      <c r="C23" s="109">
        <v>1.9988642731000001</v>
      </c>
      <c r="D23" s="109">
        <v>1.9890913855500001</v>
      </c>
      <c r="E23" s="109">
        <v>2.0535675317999997</v>
      </c>
      <c r="F23" s="20"/>
      <c r="G23" s="21"/>
      <c r="H23" s="21"/>
      <c r="I23" s="21"/>
      <c r="J23" s="18"/>
      <c r="K23" s="83"/>
      <c r="L23" s="83"/>
      <c r="M23" s="83"/>
      <c r="N23" s="83"/>
      <c r="O23" s="83"/>
      <c r="P23" s="83"/>
      <c r="Q23" s="83"/>
      <c r="R23" s="83"/>
    </row>
    <row r="24" spans="1:18" ht="15" x14ac:dyDescent="0.25">
      <c r="A24" s="79">
        <v>17</v>
      </c>
      <c r="B24" s="108">
        <v>1.7840664968</v>
      </c>
      <c r="C24" s="109">
        <v>1.87631902005</v>
      </c>
      <c r="D24" s="109">
        <v>1.9776119490499999</v>
      </c>
      <c r="E24" s="109">
        <v>2.0714507123499999</v>
      </c>
      <c r="F24" s="20"/>
      <c r="G24" s="21"/>
      <c r="H24" s="21"/>
      <c r="I24" s="21"/>
      <c r="J24" s="18"/>
      <c r="K24" s="83"/>
      <c r="L24" s="83"/>
      <c r="M24" s="83"/>
      <c r="N24" s="83"/>
      <c r="O24" s="83"/>
      <c r="P24" s="83"/>
      <c r="Q24" s="83"/>
      <c r="R24" s="83"/>
    </row>
    <row r="25" spans="1:18" ht="15" x14ac:dyDescent="0.25">
      <c r="A25" s="79">
        <v>18</v>
      </c>
      <c r="B25" s="108">
        <v>2.0454877727999996</v>
      </c>
      <c r="C25" s="109">
        <v>1.9966332177499999</v>
      </c>
      <c r="D25" s="109">
        <v>1.9548905008499999</v>
      </c>
      <c r="E25" s="109">
        <v>2.0813254113499999</v>
      </c>
      <c r="F25" s="20"/>
      <c r="G25" s="21"/>
      <c r="H25" s="21"/>
      <c r="I25" s="21"/>
      <c r="J25" s="18"/>
      <c r="K25" s="83"/>
      <c r="L25" s="83"/>
      <c r="M25" s="83"/>
      <c r="N25" s="83"/>
      <c r="O25" s="83"/>
      <c r="P25" s="83"/>
      <c r="Q25" s="83"/>
      <c r="R25" s="83"/>
    </row>
    <row r="26" spans="1:18" ht="15" x14ac:dyDescent="0.25">
      <c r="A26" s="79">
        <v>19</v>
      </c>
      <c r="B26" s="108">
        <v>3.4088921298999999</v>
      </c>
      <c r="C26" s="109">
        <v>3.8625406286499997</v>
      </c>
      <c r="D26" s="109">
        <v>3.3377975276499998</v>
      </c>
      <c r="E26" s="109">
        <v>3.7277141083999998</v>
      </c>
      <c r="F26" s="20"/>
      <c r="G26" s="21"/>
      <c r="H26" s="21"/>
      <c r="I26" s="21"/>
      <c r="J26" s="18"/>
      <c r="K26" s="83"/>
      <c r="L26" s="83"/>
      <c r="M26" s="83"/>
      <c r="N26" s="83"/>
      <c r="O26" s="83"/>
      <c r="P26" s="83"/>
      <c r="Q26" s="83"/>
      <c r="R26" s="83"/>
    </row>
    <row r="27" spans="1:18" ht="15" x14ac:dyDescent="0.25">
      <c r="A27" s="79">
        <v>20</v>
      </c>
      <c r="B27" s="110">
        <v>1.2670600642999998</v>
      </c>
      <c r="C27" s="111">
        <v>1.2164944754</v>
      </c>
      <c r="D27" s="111">
        <v>1.2929387076000001</v>
      </c>
      <c r="E27" s="111">
        <v>1.2534797201000001</v>
      </c>
      <c r="F27" s="20"/>
      <c r="G27" s="21"/>
      <c r="H27" s="21"/>
      <c r="I27" s="21"/>
      <c r="J27" s="18"/>
      <c r="K27" s="83"/>
      <c r="L27" s="83"/>
      <c r="M27" s="83"/>
      <c r="N27" s="83"/>
      <c r="O27" s="83"/>
      <c r="P27" s="83"/>
      <c r="Q27" s="83"/>
      <c r="R27" s="83"/>
    </row>
    <row r="28" spans="1:18" ht="15" x14ac:dyDescent="0.25">
      <c r="A28" s="79">
        <v>21</v>
      </c>
      <c r="B28" s="110">
        <v>2.6134595570999997</v>
      </c>
      <c r="C28" s="111">
        <v>2.7216149546000001</v>
      </c>
      <c r="D28" s="111">
        <v>2.7848273620500001</v>
      </c>
      <c r="E28" s="111">
        <v>2.65392279315</v>
      </c>
      <c r="F28" s="20"/>
      <c r="G28" s="21"/>
      <c r="H28" s="21"/>
      <c r="I28" s="21"/>
      <c r="J28" s="18"/>
      <c r="K28" s="83"/>
      <c r="L28" s="83"/>
      <c r="M28" s="83"/>
      <c r="N28" s="83"/>
      <c r="O28" s="83"/>
      <c r="P28" s="83"/>
      <c r="Q28" s="83"/>
      <c r="R28" s="83"/>
    </row>
    <row r="29" spans="1:18" ht="15" x14ac:dyDescent="0.25">
      <c r="A29" s="79">
        <v>22</v>
      </c>
      <c r="B29" s="19"/>
      <c r="C29" s="20"/>
      <c r="D29" s="20"/>
      <c r="E29" s="20"/>
      <c r="F29" s="20"/>
      <c r="G29" s="21"/>
      <c r="H29" s="21"/>
      <c r="I29" s="21"/>
      <c r="J29" s="18"/>
      <c r="K29" s="78"/>
      <c r="L29" s="78"/>
      <c r="M29" s="78"/>
      <c r="N29" s="78"/>
      <c r="O29" s="78"/>
      <c r="P29" s="78"/>
      <c r="Q29" s="78"/>
      <c r="R29" s="78"/>
    </row>
    <row r="30" spans="1:18" ht="15" x14ac:dyDescent="0.25">
      <c r="A30" s="79">
        <v>23</v>
      </c>
      <c r="B30" s="19"/>
      <c r="C30" s="20"/>
      <c r="D30" s="20"/>
      <c r="E30" s="20"/>
      <c r="F30" s="20"/>
      <c r="G30" s="21"/>
      <c r="H30" s="21"/>
      <c r="I30" s="21"/>
      <c r="J30" s="18"/>
      <c r="K30" s="78"/>
      <c r="L30" s="78"/>
      <c r="M30" s="78"/>
      <c r="N30" s="78"/>
      <c r="O30" s="78"/>
      <c r="P30" s="78"/>
      <c r="Q30" s="78"/>
      <c r="R30" s="78"/>
    </row>
    <row r="31" spans="1:18" ht="15" x14ac:dyDescent="0.25">
      <c r="A31" s="79">
        <v>24</v>
      </c>
      <c r="B31" s="19"/>
      <c r="C31" s="20"/>
      <c r="D31" s="20"/>
      <c r="E31" s="20"/>
      <c r="F31" s="20"/>
      <c r="G31" s="21"/>
      <c r="H31" s="21"/>
      <c r="I31" s="21"/>
      <c r="J31" s="18"/>
      <c r="K31" s="78"/>
      <c r="L31" s="78"/>
      <c r="M31" s="78"/>
      <c r="N31" s="78"/>
      <c r="O31" s="78"/>
      <c r="P31" s="78"/>
      <c r="Q31" s="78"/>
      <c r="R31" s="78"/>
    </row>
    <row r="32" spans="1:18" ht="15" x14ac:dyDescent="0.25">
      <c r="A32" s="79">
        <v>25</v>
      </c>
      <c r="B32" s="22"/>
      <c r="C32" s="23"/>
      <c r="D32" s="23"/>
      <c r="E32" s="23"/>
      <c r="F32" s="23"/>
      <c r="G32" s="21"/>
      <c r="H32" s="21"/>
      <c r="I32" s="21"/>
      <c r="J32" s="24"/>
      <c r="K32" s="78"/>
      <c r="L32" s="78"/>
      <c r="M32" s="78"/>
      <c r="N32" s="78"/>
      <c r="O32" s="78"/>
      <c r="P32" s="78"/>
      <c r="Q32" s="78"/>
      <c r="R32" s="78"/>
    </row>
    <row r="33" spans="1:18" ht="15" x14ac:dyDescent="0.25">
      <c r="A33" s="79">
        <v>26</v>
      </c>
      <c r="B33" s="22"/>
      <c r="C33" s="23"/>
      <c r="D33" s="23"/>
      <c r="E33" s="23"/>
      <c r="F33" s="23"/>
      <c r="G33" s="21"/>
      <c r="H33" s="21"/>
      <c r="I33" s="21"/>
      <c r="J33" s="24"/>
      <c r="K33" s="78"/>
      <c r="L33" s="78"/>
      <c r="M33" s="78"/>
      <c r="N33" s="78"/>
      <c r="O33" s="78"/>
      <c r="P33" s="78"/>
      <c r="Q33" s="78"/>
      <c r="R33" s="78"/>
    </row>
    <row r="34" spans="1:18" ht="15" x14ac:dyDescent="0.25">
      <c r="A34" s="79">
        <v>27</v>
      </c>
      <c r="B34" s="22"/>
      <c r="C34" s="23"/>
      <c r="D34" s="23"/>
      <c r="E34" s="23"/>
      <c r="F34" s="23"/>
      <c r="G34" s="21"/>
      <c r="H34" s="21"/>
      <c r="I34" s="21"/>
      <c r="J34" s="24"/>
      <c r="K34" s="78"/>
      <c r="L34" s="78"/>
      <c r="M34" s="78"/>
      <c r="N34" s="78"/>
      <c r="O34" s="78"/>
      <c r="P34" s="78"/>
      <c r="Q34" s="78"/>
      <c r="R34" s="78"/>
    </row>
    <row r="35" spans="1:18" ht="15" x14ac:dyDescent="0.25">
      <c r="A35" s="79">
        <v>28</v>
      </c>
      <c r="B35" s="22"/>
      <c r="C35" s="23"/>
      <c r="D35" s="23"/>
      <c r="E35" s="23"/>
      <c r="F35" s="23"/>
      <c r="G35" s="21"/>
      <c r="H35" s="21"/>
      <c r="I35" s="21"/>
      <c r="J35" s="24"/>
      <c r="K35" s="78"/>
      <c r="L35" s="78"/>
      <c r="M35" s="78"/>
      <c r="N35" s="78"/>
      <c r="O35" s="78"/>
      <c r="P35" s="78"/>
      <c r="Q35" s="78"/>
      <c r="R35" s="78"/>
    </row>
    <row r="36" spans="1:18" ht="15" x14ac:dyDescent="0.25">
      <c r="A36" s="79">
        <v>29</v>
      </c>
      <c r="B36" s="22"/>
      <c r="C36" s="23"/>
      <c r="D36" s="23"/>
      <c r="E36" s="23"/>
      <c r="F36" s="23"/>
      <c r="G36" s="21"/>
      <c r="H36" s="21"/>
      <c r="I36" s="21"/>
      <c r="J36" s="24"/>
      <c r="K36" s="78"/>
      <c r="L36" s="78"/>
      <c r="M36" s="78"/>
      <c r="N36" s="78"/>
      <c r="O36" s="78"/>
      <c r="P36" s="78"/>
      <c r="Q36" s="78"/>
      <c r="R36" s="78"/>
    </row>
    <row r="37" spans="1:18" ht="15" customHeight="1" x14ac:dyDescent="0.25">
      <c r="A37" s="79">
        <v>30</v>
      </c>
      <c r="B37" s="22"/>
      <c r="C37" s="23"/>
      <c r="D37" s="23"/>
      <c r="E37" s="23"/>
      <c r="F37" s="23"/>
      <c r="G37" s="21"/>
      <c r="H37" s="21"/>
      <c r="I37" s="21"/>
      <c r="J37" s="24"/>
      <c r="K37" s="82"/>
      <c r="L37" s="81"/>
      <c r="M37" s="81"/>
      <c r="N37" s="81"/>
      <c r="O37" s="81"/>
      <c r="P37" s="81"/>
      <c r="Q37" s="81"/>
      <c r="R37" s="81"/>
    </row>
    <row r="38" spans="1:18" ht="15" x14ac:dyDescent="0.25">
      <c r="A38" s="79">
        <v>31</v>
      </c>
      <c r="B38" s="22"/>
      <c r="C38" s="23"/>
      <c r="D38" s="23"/>
      <c r="E38" s="23"/>
      <c r="F38" s="23"/>
      <c r="G38" s="21"/>
      <c r="H38" s="21"/>
      <c r="I38" s="21"/>
      <c r="J38" s="24"/>
      <c r="K38" s="81"/>
      <c r="L38" s="81"/>
      <c r="M38" s="81"/>
      <c r="N38" s="81"/>
      <c r="O38" s="81"/>
      <c r="P38" s="81"/>
      <c r="Q38" s="81"/>
      <c r="R38" s="81"/>
    </row>
    <row r="39" spans="1:18" ht="15" x14ac:dyDescent="0.25">
      <c r="A39" s="79">
        <v>32</v>
      </c>
      <c r="B39" s="22"/>
      <c r="C39" s="23"/>
      <c r="D39" s="23"/>
      <c r="E39" s="23"/>
      <c r="F39" s="23"/>
      <c r="G39" s="21"/>
      <c r="H39" s="21"/>
      <c r="I39" s="21"/>
      <c r="J39" s="24"/>
      <c r="K39" s="81"/>
      <c r="L39" s="81"/>
      <c r="M39" s="81"/>
      <c r="N39" s="81"/>
      <c r="O39" s="81"/>
      <c r="P39" s="81"/>
      <c r="Q39" s="81"/>
      <c r="R39" s="81"/>
    </row>
    <row r="40" spans="1:18" ht="15" x14ac:dyDescent="0.25">
      <c r="A40" s="79">
        <v>33</v>
      </c>
      <c r="B40" s="22"/>
      <c r="C40" s="23"/>
      <c r="D40" s="23"/>
      <c r="E40" s="23"/>
      <c r="F40" s="23"/>
      <c r="G40" s="21"/>
      <c r="H40" s="21"/>
      <c r="I40" s="21"/>
      <c r="J40" s="24"/>
      <c r="K40" s="147" t="s">
        <v>28</v>
      </c>
      <c r="L40" s="148"/>
      <c r="M40" s="148"/>
      <c r="N40" s="148"/>
      <c r="O40" s="148"/>
      <c r="P40" s="148"/>
      <c r="Q40" s="148"/>
      <c r="R40" s="148"/>
    </row>
    <row r="41" spans="1:18" ht="15" x14ac:dyDescent="0.25">
      <c r="A41" s="79">
        <v>34</v>
      </c>
      <c r="B41" s="22"/>
      <c r="C41" s="23"/>
      <c r="D41" s="23"/>
      <c r="E41" s="23"/>
      <c r="F41" s="23"/>
      <c r="G41" s="21"/>
      <c r="H41" s="21"/>
      <c r="I41" s="21"/>
      <c r="J41" s="24"/>
      <c r="K41" s="80"/>
      <c r="L41" s="80"/>
      <c r="M41" s="80"/>
      <c r="N41" s="80"/>
      <c r="O41" s="80"/>
      <c r="P41" s="80"/>
      <c r="Q41" s="80"/>
      <c r="R41" s="80"/>
    </row>
    <row r="42" spans="1:18" ht="15" x14ac:dyDescent="0.25">
      <c r="A42" s="79">
        <v>35</v>
      </c>
      <c r="B42" s="22"/>
      <c r="C42" s="23"/>
      <c r="D42" s="23"/>
      <c r="E42" s="23"/>
      <c r="F42" s="23"/>
      <c r="G42" s="21"/>
      <c r="H42" s="21"/>
      <c r="I42" s="21"/>
      <c r="J42" s="24"/>
      <c r="K42" s="80"/>
      <c r="L42" s="80"/>
      <c r="M42" s="80"/>
      <c r="N42" s="80"/>
      <c r="O42" s="80"/>
      <c r="P42" s="80"/>
      <c r="Q42" s="80"/>
      <c r="R42" s="80"/>
    </row>
    <row r="43" spans="1:18" ht="15" x14ac:dyDescent="0.25">
      <c r="A43" s="79">
        <v>36</v>
      </c>
      <c r="B43" s="22"/>
      <c r="C43" s="23"/>
      <c r="D43" s="23"/>
      <c r="E43" s="23"/>
      <c r="F43" s="23"/>
      <c r="G43" s="21"/>
      <c r="H43" s="21"/>
      <c r="I43" s="21"/>
      <c r="J43" s="24"/>
      <c r="K43" s="80"/>
      <c r="L43" s="80"/>
      <c r="M43" s="80"/>
      <c r="N43" s="80"/>
      <c r="O43" s="80"/>
      <c r="P43" s="80"/>
      <c r="Q43" s="80"/>
      <c r="R43" s="80"/>
    </row>
    <row r="44" spans="1:18" ht="15" x14ac:dyDescent="0.25">
      <c r="A44" s="79">
        <v>37</v>
      </c>
      <c r="B44" s="25"/>
      <c r="C44" s="21"/>
      <c r="D44" s="21"/>
      <c r="E44" s="21"/>
      <c r="F44" s="21"/>
      <c r="G44" s="21"/>
      <c r="H44" s="21"/>
      <c r="I44" s="21"/>
      <c r="J44" s="18"/>
      <c r="K44" s="80"/>
      <c r="L44" s="80"/>
      <c r="M44" s="80"/>
      <c r="N44" s="80"/>
      <c r="O44" s="80"/>
      <c r="P44" s="80"/>
      <c r="Q44" s="80"/>
      <c r="R44" s="80"/>
    </row>
    <row r="45" spans="1:18" ht="15" x14ac:dyDescent="0.25">
      <c r="A45" s="79">
        <v>38</v>
      </c>
      <c r="B45" s="25"/>
      <c r="C45" s="21"/>
      <c r="D45" s="21"/>
      <c r="E45" s="21"/>
      <c r="F45" s="21"/>
      <c r="G45" s="21"/>
      <c r="H45" s="21"/>
      <c r="I45" s="21"/>
      <c r="J45" s="18"/>
      <c r="K45" s="78"/>
      <c r="L45" s="78"/>
      <c r="M45" s="78"/>
      <c r="N45" s="78"/>
      <c r="O45" s="78"/>
      <c r="P45" s="78"/>
      <c r="Q45" s="78"/>
      <c r="R45" s="78"/>
    </row>
    <row r="46" spans="1:18" ht="15" x14ac:dyDescent="0.25">
      <c r="A46" s="79">
        <v>39</v>
      </c>
      <c r="B46" s="25"/>
      <c r="C46" s="21"/>
      <c r="D46" s="21"/>
      <c r="E46" s="21"/>
      <c r="F46" s="21"/>
      <c r="G46" s="21"/>
      <c r="H46" s="21"/>
      <c r="I46" s="21"/>
      <c r="J46" s="24"/>
      <c r="K46" s="78"/>
      <c r="L46" s="78"/>
      <c r="M46" s="78"/>
      <c r="N46" s="78"/>
      <c r="O46" s="78"/>
      <c r="P46" s="78"/>
      <c r="Q46" s="78"/>
      <c r="R46" s="78"/>
    </row>
    <row r="47" spans="1:18" ht="15" x14ac:dyDescent="0.25">
      <c r="A47" s="79">
        <v>40</v>
      </c>
      <c r="B47" s="25"/>
      <c r="C47" s="21"/>
      <c r="D47" s="21"/>
      <c r="E47" s="21"/>
      <c r="F47" s="21"/>
      <c r="G47" s="21"/>
      <c r="H47" s="21"/>
      <c r="I47" s="21"/>
      <c r="J47" s="24"/>
      <c r="K47" s="78"/>
      <c r="L47" s="78"/>
      <c r="M47" s="78"/>
      <c r="N47" s="78"/>
      <c r="O47" s="78"/>
      <c r="P47" s="78"/>
      <c r="Q47" s="78"/>
      <c r="R47" s="78"/>
    </row>
    <row r="48" spans="1:18" ht="15" x14ac:dyDescent="0.25">
      <c r="A48" s="79">
        <v>41</v>
      </c>
      <c r="B48" s="25"/>
      <c r="C48" s="21"/>
      <c r="D48" s="21"/>
      <c r="E48" s="21"/>
      <c r="F48" s="21"/>
      <c r="G48" s="21"/>
      <c r="H48" s="21"/>
      <c r="I48" s="21"/>
      <c r="J48" s="24"/>
      <c r="K48" s="78"/>
      <c r="L48" s="78"/>
      <c r="M48" s="78"/>
      <c r="N48" s="78"/>
      <c r="O48" s="78"/>
      <c r="P48" s="78"/>
      <c r="Q48" s="78"/>
      <c r="R48" s="78"/>
    </row>
    <row r="49" spans="1:29" ht="15" x14ac:dyDescent="0.25">
      <c r="A49" s="79">
        <v>42</v>
      </c>
      <c r="B49" s="25"/>
      <c r="C49" s="21"/>
      <c r="D49" s="21"/>
      <c r="E49" s="21"/>
      <c r="F49" s="21"/>
      <c r="G49" s="21"/>
      <c r="H49" s="21"/>
      <c r="I49" s="21"/>
      <c r="J49" s="24"/>
      <c r="K49" s="78"/>
      <c r="L49" s="78"/>
      <c r="M49" s="78"/>
      <c r="N49" s="78"/>
      <c r="O49" s="78"/>
      <c r="P49" s="78"/>
      <c r="Q49" s="78"/>
      <c r="R49" s="78"/>
    </row>
    <row r="50" spans="1:29" ht="15" x14ac:dyDescent="0.25">
      <c r="A50" s="79">
        <v>43</v>
      </c>
      <c r="B50" s="25"/>
      <c r="C50" s="21"/>
      <c r="D50" s="21"/>
      <c r="E50" s="21"/>
      <c r="F50" s="21"/>
      <c r="G50" s="21"/>
      <c r="H50" s="21"/>
      <c r="I50" s="21"/>
      <c r="J50" s="24"/>
      <c r="K50" s="78"/>
      <c r="L50" s="78"/>
      <c r="M50" s="78"/>
      <c r="N50" s="78"/>
      <c r="O50" s="78"/>
      <c r="P50" s="78"/>
      <c r="Q50" s="78"/>
      <c r="R50" s="78"/>
    </row>
    <row r="51" spans="1:29" ht="15" x14ac:dyDescent="0.25">
      <c r="A51" s="79">
        <v>44</v>
      </c>
      <c r="B51" s="25"/>
      <c r="C51" s="21"/>
      <c r="D51" s="21"/>
      <c r="E51" s="21"/>
      <c r="F51" s="21"/>
      <c r="G51" s="21"/>
      <c r="H51" s="21"/>
      <c r="I51" s="21"/>
      <c r="J51" s="24"/>
      <c r="K51" s="78"/>
      <c r="L51" s="78"/>
      <c r="M51" s="78"/>
      <c r="N51" s="78"/>
      <c r="O51" s="78"/>
      <c r="P51" s="78"/>
      <c r="Q51" s="78"/>
      <c r="R51" s="78"/>
    </row>
    <row r="52" spans="1:29" ht="15" x14ac:dyDescent="0.25">
      <c r="A52" s="79">
        <v>45</v>
      </c>
      <c r="B52" s="25"/>
      <c r="C52" s="21"/>
      <c r="D52" s="21"/>
      <c r="E52" s="21"/>
      <c r="F52" s="21"/>
      <c r="G52" s="21"/>
      <c r="H52" s="21"/>
      <c r="I52" s="21"/>
      <c r="J52" s="24"/>
      <c r="K52" s="78"/>
      <c r="L52" s="78"/>
      <c r="M52" s="78"/>
      <c r="N52" s="78"/>
      <c r="O52" s="78"/>
      <c r="P52" s="78"/>
      <c r="Q52" s="78"/>
      <c r="R52" s="78"/>
    </row>
    <row r="53" spans="1:29" ht="15" x14ac:dyDescent="0.25">
      <c r="A53" s="79">
        <v>46</v>
      </c>
      <c r="B53" s="25"/>
      <c r="C53" s="21"/>
      <c r="D53" s="21"/>
      <c r="E53" s="21"/>
      <c r="F53" s="21"/>
      <c r="G53" s="21"/>
      <c r="H53" s="21"/>
      <c r="I53" s="21"/>
      <c r="J53" s="24"/>
      <c r="K53" s="78"/>
      <c r="L53" s="78"/>
      <c r="M53" s="78"/>
      <c r="N53" s="78"/>
      <c r="O53" s="78"/>
      <c r="P53" s="78"/>
      <c r="Q53" s="78"/>
      <c r="R53" s="78"/>
    </row>
    <row r="54" spans="1:29" ht="15" x14ac:dyDescent="0.25">
      <c r="A54" s="79">
        <v>47</v>
      </c>
      <c r="B54" s="25"/>
      <c r="C54" s="21"/>
      <c r="D54" s="21"/>
      <c r="E54" s="21"/>
      <c r="F54" s="21"/>
      <c r="G54" s="21"/>
      <c r="H54" s="21"/>
      <c r="I54" s="21"/>
      <c r="J54" s="24"/>
      <c r="K54" s="78"/>
      <c r="L54" s="78"/>
      <c r="M54" s="78"/>
      <c r="N54" s="78"/>
      <c r="O54" s="78"/>
      <c r="P54" s="78"/>
      <c r="Q54" s="78"/>
      <c r="R54" s="78"/>
    </row>
    <row r="55" spans="1:29" ht="15" x14ac:dyDescent="0.25">
      <c r="A55" s="79">
        <v>48</v>
      </c>
      <c r="B55" s="25"/>
      <c r="C55" s="21"/>
      <c r="D55" s="21"/>
      <c r="E55" s="21"/>
      <c r="F55" s="21"/>
      <c r="G55" s="21"/>
      <c r="H55" s="21"/>
      <c r="I55" s="21"/>
      <c r="J55" s="24"/>
      <c r="K55" s="78"/>
      <c r="L55" s="78"/>
      <c r="M55" s="78"/>
      <c r="N55" s="78"/>
      <c r="O55" s="78"/>
      <c r="P55" s="78"/>
      <c r="Q55" s="78"/>
      <c r="R55" s="78"/>
    </row>
    <row r="56" spans="1:29" ht="15" x14ac:dyDescent="0.25">
      <c r="A56" s="79">
        <v>49</v>
      </c>
      <c r="B56" s="25"/>
      <c r="C56" s="21"/>
      <c r="D56" s="21"/>
      <c r="E56" s="21"/>
      <c r="F56" s="21"/>
      <c r="G56" s="21"/>
      <c r="H56" s="21"/>
      <c r="I56" s="21"/>
      <c r="J56" s="24"/>
      <c r="K56" s="78"/>
      <c r="L56" s="78"/>
      <c r="M56" s="78"/>
      <c r="N56" s="78"/>
      <c r="O56" s="78"/>
      <c r="P56" s="78"/>
      <c r="Q56" s="78"/>
      <c r="R56" s="78"/>
    </row>
    <row r="57" spans="1:29" ht="15.75" thickBot="1" x14ac:dyDescent="0.3">
      <c r="A57" s="10">
        <v>50</v>
      </c>
      <c r="B57" s="26"/>
      <c r="C57" s="27"/>
      <c r="D57" s="27"/>
      <c r="E57" s="27"/>
      <c r="F57" s="27"/>
      <c r="G57" s="27"/>
      <c r="H57" s="27"/>
      <c r="I57" s="27"/>
      <c r="J57" s="28"/>
      <c r="K57" s="78"/>
      <c r="L57" s="78"/>
      <c r="M57" s="78"/>
      <c r="N57" s="78"/>
      <c r="O57" s="78"/>
      <c r="P57" s="78"/>
      <c r="Q57" s="78"/>
      <c r="R57" s="78"/>
    </row>
    <row r="58" spans="1:29" x14ac:dyDescent="0.2">
      <c r="A58" s="59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29" x14ac:dyDescent="0.2">
      <c r="A59" s="59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29" x14ac:dyDescent="0.2">
      <c r="A60" s="59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29" x14ac:dyDescent="0.2">
      <c r="A61" s="59"/>
      <c r="B61" s="155" t="s">
        <v>25</v>
      </c>
      <c r="C61" s="156"/>
      <c r="D61" s="156"/>
      <c r="E61" s="156"/>
      <c r="F61" s="156"/>
      <c r="G61" s="156"/>
      <c r="H61" s="156"/>
      <c r="I61" s="156"/>
      <c r="J61" s="156"/>
      <c r="K61" s="63"/>
      <c r="L61" s="63"/>
      <c r="M61" s="63"/>
      <c r="N61" s="63"/>
      <c r="O61" s="63"/>
      <c r="P61" s="63"/>
      <c r="Q61" s="63"/>
      <c r="R61" s="63"/>
    </row>
    <row r="62" spans="1:29" x14ac:dyDescent="0.2">
      <c r="A62" s="59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3.5" thickBot="1" x14ac:dyDescent="0.25">
      <c r="A63" s="77" t="s">
        <v>19</v>
      </c>
      <c r="B63" s="76" t="s">
        <v>0</v>
      </c>
      <c r="C63" s="76" t="s">
        <v>1</v>
      </c>
      <c r="D63" s="76" t="s">
        <v>2</v>
      </c>
      <c r="E63" s="76" t="s">
        <v>3</v>
      </c>
      <c r="F63" s="76" t="s">
        <v>4</v>
      </c>
      <c r="G63" s="76" t="s">
        <v>5</v>
      </c>
      <c r="H63" s="76" t="s">
        <v>6</v>
      </c>
      <c r="I63" s="76" t="s">
        <v>26</v>
      </c>
      <c r="J63" s="76" t="s">
        <v>27</v>
      </c>
      <c r="K63" s="59"/>
      <c r="L63" s="63"/>
      <c r="M63" s="63"/>
      <c r="N63" s="63"/>
      <c r="O63" s="63"/>
      <c r="P63" s="63"/>
      <c r="Q63" s="63"/>
      <c r="R63" s="63"/>
      <c r="T63" s="75"/>
      <c r="U63" s="75"/>
      <c r="V63" s="75"/>
      <c r="W63" s="75"/>
      <c r="X63" s="75"/>
      <c r="Y63" s="75"/>
      <c r="Z63" s="75"/>
      <c r="AA63" s="75"/>
      <c r="AB63" s="75"/>
      <c r="AC63" s="3"/>
    </row>
    <row r="64" spans="1:29" x14ac:dyDescent="0.2">
      <c r="A64" s="74">
        <v>1</v>
      </c>
      <c r="B64" s="112">
        <f t="shared" ref="B64:B95" si="0">IF((B8&lt;&gt;0)*ISNUMBER(B8),100*(B8/B8),"")</f>
        <v>100</v>
      </c>
      <c r="C64" s="112">
        <f t="shared" ref="C64:C95" si="1">IF((B8&lt;&gt;0)*ISNUMBER(C8),100*(C8/B8),"")</f>
        <v>99.215822760367061</v>
      </c>
      <c r="D64" s="112">
        <f t="shared" ref="D64:D95" si="2">IF((B8&lt;&gt;0)*ISNUMBER(D8),100*(D8/B8),"")</f>
        <v>91.414631143220674</v>
      </c>
      <c r="E64" s="112">
        <f t="shared" ref="E64:E95" si="3">IF((B8&lt;&gt;0)*ISNUMBER(E8),100*(E8/B8),"")</f>
        <v>100.15479780404604</v>
      </c>
      <c r="F64" s="63" t="str">
        <f t="shared" ref="F64:F95" si="4">IF((B8&lt;&gt;0)*ISNUMBER(F8),100*(F8/B8),"")</f>
        <v/>
      </c>
      <c r="G64" s="63" t="str">
        <f t="shared" ref="G64:G95" si="5">IF((B8&lt;&gt;0)*ISNUMBER(G8),100*(G8/B8),"")</f>
        <v/>
      </c>
      <c r="H64" s="63" t="str">
        <f t="shared" ref="H64:H95" si="6">IF((B8&lt;&gt;0)*ISNUMBER(H8),100*(H8/B8),"")</f>
        <v/>
      </c>
      <c r="I64" s="63" t="str">
        <f t="shared" ref="I64:I95" si="7">IF((B8&lt;&gt;0)*ISNUMBER(I8),100*(I8/B8),"")</f>
        <v/>
      </c>
      <c r="J64" s="63" t="str">
        <f t="shared" ref="J64:J95" si="8">IF((B8&lt;&gt;0)*ISNUMBER(J8),100*(J8/B8),"")</f>
        <v/>
      </c>
      <c r="K64" s="65"/>
      <c r="L64" s="63"/>
      <c r="M64" s="63"/>
      <c r="N64" s="63"/>
      <c r="O64" s="63"/>
      <c r="P64" s="63"/>
      <c r="Q64" s="63"/>
      <c r="R64" s="63"/>
      <c r="T64" s="3"/>
      <c r="U64" s="67"/>
      <c r="V64" s="67"/>
      <c r="W64" s="67"/>
      <c r="X64" s="67"/>
      <c r="Y64" s="67"/>
      <c r="Z64" s="67"/>
      <c r="AA64" s="67"/>
      <c r="AB64" s="67"/>
      <c r="AC64" s="3"/>
    </row>
    <row r="65" spans="1:29" x14ac:dyDescent="0.2">
      <c r="A65" s="70">
        <v>2</v>
      </c>
      <c r="B65" s="112">
        <f t="shared" si="0"/>
        <v>100</v>
      </c>
      <c r="C65" s="112">
        <f t="shared" si="1"/>
        <v>104.37674579284023</v>
      </c>
      <c r="D65" s="112">
        <f t="shared" si="2"/>
        <v>109.35480552393966</v>
      </c>
      <c r="E65" s="112">
        <f t="shared" si="3"/>
        <v>104.18698915400635</v>
      </c>
      <c r="F65" s="63" t="str">
        <f t="shared" si="4"/>
        <v/>
      </c>
      <c r="G65" s="63" t="str">
        <f t="shared" si="5"/>
        <v/>
      </c>
      <c r="H65" s="63" t="str">
        <f t="shared" si="6"/>
        <v/>
      </c>
      <c r="I65" s="63" t="str">
        <f t="shared" si="7"/>
        <v/>
      </c>
      <c r="J65" s="63" t="str">
        <f t="shared" si="8"/>
        <v/>
      </c>
      <c r="K65" s="65"/>
      <c r="L65" s="63"/>
      <c r="M65" s="63"/>
      <c r="N65" s="63"/>
      <c r="O65" s="63"/>
      <c r="P65" s="63"/>
      <c r="Q65" s="63"/>
      <c r="R65" s="63"/>
      <c r="T65" s="3"/>
      <c r="U65" s="67"/>
      <c r="V65" s="67"/>
      <c r="W65" s="67"/>
      <c r="X65" s="67"/>
      <c r="Y65" s="67"/>
      <c r="Z65" s="67"/>
      <c r="AA65" s="67"/>
      <c r="AB65" s="67"/>
      <c r="AC65" s="3"/>
    </row>
    <row r="66" spans="1:29" x14ac:dyDescent="0.2">
      <c r="A66" s="70">
        <v>3</v>
      </c>
      <c r="B66" s="112">
        <f t="shared" si="0"/>
        <v>100</v>
      </c>
      <c r="C66" s="112">
        <f t="shared" si="1"/>
        <v>95.382652888804543</v>
      </c>
      <c r="D66" s="112">
        <f t="shared" si="2"/>
        <v>100.30280761622153</v>
      </c>
      <c r="E66" s="112">
        <f t="shared" si="3"/>
        <v>103.00480163745161</v>
      </c>
      <c r="F66" s="63" t="str">
        <f t="shared" si="4"/>
        <v/>
      </c>
      <c r="G66" s="63" t="str">
        <f t="shared" si="5"/>
        <v/>
      </c>
      <c r="H66" s="63" t="str">
        <f t="shared" si="6"/>
        <v/>
      </c>
      <c r="I66" s="63" t="str">
        <f t="shared" si="7"/>
        <v/>
      </c>
      <c r="J66" s="63" t="str">
        <f t="shared" si="8"/>
        <v/>
      </c>
      <c r="K66" s="65"/>
      <c r="L66" s="63"/>
      <c r="M66" s="63"/>
      <c r="N66" s="63"/>
      <c r="O66" s="63"/>
      <c r="P66" s="63"/>
      <c r="Q66" s="63"/>
      <c r="R66" s="63"/>
      <c r="T66" s="3"/>
      <c r="U66" s="67"/>
      <c r="V66" s="67"/>
      <c r="W66" s="67"/>
      <c r="X66" s="67"/>
      <c r="Y66" s="67"/>
      <c r="Z66" s="67"/>
      <c r="AA66" s="67"/>
      <c r="AB66" s="67"/>
      <c r="AC66" s="3"/>
    </row>
    <row r="67" spans="1:29" x14ac:dyDescent="0.2">
      <c r="A67" s="70">
        <v>4</v>
      </c>
      <c r="B67" s="112">
        <f t="shared" si="0"/>
        <v>100</v>
      </c>
      <c r="C67" s="112">
        <f t="shared" si="1"/>
        <v>96.360230672878018</v>
      </c>
      <c r="D67" s="112">
        <f t="shared" si="2"/>
        <v>94.438382356476197</v>
      </c>
      <c r="E67" s="112">
        <f t="shared" si="3"/>
        <v>98.750846793592757</v>
      </c>
      <c r="F67" s="63" t="str">
        <f t="shared" si="4"/>
        <v/>
      </c>
      <c r="G67" s="63" t="str">
        <f t="shared" si="5"/>
        <v/>
      </c>
      <c r="H67" s="63" t="str">
        <f t="shared" si="6"/>
        <v/>
      </c>
      <c r="I67" s="63" t="str">
        <f t="shared" si="7"/>
        <v/>
      </c>
      <c r="J67" s="63" t="str">
        <f t="shared" si="8"/>
        <v/>
      </c>
      <c r="K67" s="65"/>
      <c r="L67" s="63"/>
      <c r="M67" s="63"/>
      <c r="N67" s="63"/>
      <c r="O67" s="63"/>
      <c r="P67" s="63"/>
      <c r="Q67" s="63"/>
      <c r="R67" s="63"/>
      <c r="T67" s="3"/>
      <c r="U67" s="67"/>
      <c r="V67" s="67"/>
      <c r="W67" s="67"/>
      <c r="X67" s="67"/>
      <c r="Y67" s="67"/>
      <c r="Z67" s="67"/>
      <c r="AA67" s="67"/>
      <c r="AB67" s="67"/>
      <c r="AC67" s="3"/>
    </row>
    <row r="68" spans="1:29" x14ac:dyDescent="0.2">
      <c r="A68" s="70">
        <v>5</v>
      </c>
      <c r="B68" s="112">
        <f t="shared" si="0"/>
        <v>100</v>
      </c>
      <c r="C68" s="112">
        <f t="shared" si="1"/>
        <v>115.86587964525776</v>
      </c>
      <c r="D68" s="112">
        <f t="shared" si="2"/>
        <v>115.05793200997971</v>
      </c>
      <c r="E68" s="112">
        <f t="shared" si="3"/>
        <v>117.22839191747867</v>
      </c>
      <c r="F68" s="63" t="str">
        <f t="shared" si="4"/>
        <v/>
      </c>
      <c r="G68" s="63" t="str">
        <f t="shared" si="5"/>
        <v/>
      </c>
      <c r="H68" s="63" t="str">
        <f t="shared" si="6"/>
        <v/>
      </c>
      <c r="I68" s="63" t="str">
        <f t="shared" si="7"/>
        <v/>
      </c>
      <c r="J68" s="63" t="str">
        <f t="shared" si="8"/>
        <v/>
      </c>
      <c r="K68" s="65"/>
      <c r="L68" s="59"/>
      <c r="M68" s="59"/>
      <c r="N68" s="59"/>
      <c r="O68" s="59"/>
      <c r="P68" s="59"/>
      <c r="Q68" s="59"/>
      <c r="R68" s="59"/>
      <c r="T68" s="3"/>
      <c r="U68" s="67"/>
      <c r="V68" s="67"/>
      <c r="W68" s="67"/>
      <c r="X68" s="67"/>
      <c r="Y68" s="67"/>
      <c r="Z68" s="67"/>
      <c r="AA68" s="67"/>
      <c r="AB68" s="67"/>
      <c r="AC68" s="3"/>
    </row>
    <row r="69" spans="1:29" x14ac:dyDescent="0.2">
      <c r="A69" s="70">
        <v>6</v>
      </c>
      <c r="B69" s="112">
        <f t="shared" si="0"/>
        <v>100</v>
      </c>
      <c r="C69" s="112">
        <f t="shared" si="1"/>
        <v>102.59960605866856</v>
      </c>
      <c r="D69" s="112">
        <f t="shared" si="2"/>
        <v>107.38587353535071</v>
      </c>
      <c r="E69" s="112">
        <f t="shared" si="3"/>
        <v>113.9689407051478</v>
      </c>
      <c r="F69" s="63" t="str">
        <f t="shared" si="4"/>
        <v/>
      </c>
      <c r="G69" s="63" t="str">
        <f t="shared" si="5"/>
        <v/>
      </c>
      <c r="H69" s="63" t="str">
        <f t="shared" si="6"/>
        <v/>
      </c>
      <c r="I69" s="63" t="str">
        <f t="shared" si="7"/>
        <v/>
      </c>
      <c r="J69" s="63" t="str">
        <f t="shared" si="8"/>
        <v/>
      </c>
      <c r="K69" s="65"/>
      <c r="L69" s="59"/>
      <c r="M69" s="59"/>
      <c r="N69" s="59"/>
      <c r="O69" s="59"/>
      <c r="P69" s="59"/>
      <c r="Q69" s="59"/>
      <c r="R69" s="59"/>
      <c r="T69" s="3"/>
      <c r="U69" s="67"/>
      <c r="V69" s="67"/>
      <c r="W69" s="67"/>
      <c r="X69" s="67"/>
      <c r="Y69" s="67"/>
      <c r="Z69" s="67"/>
      <c r="AA69" s="67"/>
      <c r="AB69" s="67"/>
      <c r="AC69" s="3"/>
    </row>
    <row r="70" spans="1:29" x14ac:dyDescent="0.2">
      <c r="A70" s="70">
        <v>7</v>
      </c>
      <c r="B70" s="112">
        <f t="shared" si="0"/>
        <v>100</v>
      </c>
      <c r="C70" s="112">
        <f t="shared" si="1"/>
        <v>89.926941068852926</v>
      </c>
      <c r="D70" s="112">
        <f t="shared" si="2"/>
        <v>88.718865295156391</v>
      </c>
      <c r="E70" s="112">
        <f t="shared" si="3"/>
        <v>92.47260988685305</v>
      </c>
      <c r="F70" s="63" t="str">
        <f t="shared" si="4"/>
        <v/>
      </c>
      <c r="G70" s="63" t="str">
        <f t="shared" si="5"/>
        <v/>
      </c>
      <c r="H70" s="63" t="str">
        <f t="shared" si="6"/>
        <v/>
      </c>
      <c r="I70" s="63" t="str">
        <f t="shared" si="7"/>
        <v/>
      </c>
      <c r="J70" s="63" t="str">
        <f t="shared" si="8"/>
        <v/>
      </c>
      <c r="K70" s="65"/>
      <c r="L70" s="59"/>
      <c r="M70" s="59"/>
      <c r="N70" s="59"/>
      <c r="O70" s="59"/>
      <c r="P70" s="59"/>
      <c r="Q70" s="59"/>
      <c r="R70" s="59"/>
      <c r="T70" s="3"/>
      <c r="U70" s="67"/>
      <c r="V70" s="67"/>
      <c r="W70" s="67"/>
      <c r="X70" s="67"/>
      <c r="Y70" s="67"/>
      <c r="Z70" s="67"/>
      <c r="AA70" s="67"/>
      <c r="AB70" s="67"/>
      <c r="AC70" s="3"/>
    </row>
    <row r="71" spans="1:29" x14ac:dyDescent="0.2">
      <c r="A71" s="70">
        <v>8</v>
      </c>
      <c r="B71" s="112">
        <f t="shared" si="0"/>
        <v>100</v>
      </c>
      <c r="C71" s="112">
        <f t="shared" si="1"/>
        <v>109.03570000539492</v>
      </c>
      <c r="D71" s="112">
        <f t="shared" si="2"/>
        <v>103.09372245519941</v>
      </c>
      <c r="E71" s="112">
        <f t="shared" si="3"/>
        <v>104.85193510894224</v>
      </c>
      <c r="F71" s="63" t="str">
        <f t="shared" si="4"/>
        <v/>
      </c>
      <c r="G71" s="63" t="str">
        <f t="shared" si="5"/>
        <v/>
      </c>
      <c r="H71" s="63" t="str">
        <f t="shared" si="6"/>
        <v/>
      </c>
      <c r="I71" s="63" t="str">
        <f t="shared" si="7"/>
        <v/>
      </c>
      <c r="J71" s="63" t="str">
        <f t="shared" si="8"/>
        <v/>
      </c>
      <c r="K71" s="65"/>
      <c r="L71" s="59"/>
      <c r="M71" s="59"/>
      <c r="N71" s="59"/>
      <c r="O71" s="59"/>
      <c r="P71" s="59"/>
      <c r="Q71" s="59"/>
      <c r="R71" s="59"/>
      <c r="T71" s="3"/>
      <c r="U71" s="67"/>
      <c r="V71" s="67"/>
      <c r="W71" s="67"/>
      <c r="X71" s="67"/>
      <c r="Y71" s="67"/>
      <c r="Z71" s="67"/>
      <c r="AA71" s="67"/>
      <c r="AB71" s="67"/>
      <c r="AC71" s="3"/>
    </row>
    <row r="72" spans="1:29" x14ac:dyDescent="0.2">
      <c r="A72" s="70">
        <v>9</v>
      </c>
      <c r="B72" s="112">
        <f t="shared" si="0"/>
        <v>100</v>
      </c>
      <c r="C72" s="112">
        <f t="shared" si="1"/>
        <v>130.14103038379631</v>
      </c>
      <c r="D72" s="112">
        <f t="shared" si="2"/>
        <v>118.05198736923892</v>
      </c>
      <c r="E72" s="112">
        <f t="shared" si="3"/>
        <v>97.629978784983706</v>
      </c>
      <c r="F72" s="63" t="str">
        <f t="shared" si="4"/>
        <v/>
      </c>
      <c r="G72" s="63" t="str">
        <f t="shared" si="5"/>
        <v/>
      </c>
      <c r="H72" s="63" t="str">
        <f t="shared" si="6"/>
        <v/>
      </c>
      <c r="I72" s="63" t="str">
        <f t="shared" si="7"/>
        <v/>
      </c>
      <c r="J72" s="63" t="str">
        <f t="shared" si="8"/>
        <v/>
      </c>
      <c r="K72" s="65"/>
      <c r="L72" s="59"/>
      <c r="M72" s="59"/>
      <c r="N72" s="59"/>
      <c r="O72" s="59"/>
      <c r="P72" s="59"/>
      <c r="Q72" s="59"/>
      <c r="R72" s="59"/>
      <c r="T72" s="3"/>
      <c r="U72" s="67"/>
      <c r="V72" s="67"/>
      <c r="W72" s="67"/>
      <c r="X72" s="67"/>
      <c r="Y72" s="67"/>
      <c r="Z72" s="67"/>
      <c r="AA72" s="67"/>
      <c r="AB72" s="67"/>
      <c r="AC72" s="3"/>
    </row>
    <row r="73" spans="1:29" x14ac:dyDescent="0.2">
      <c r="A73" s="70">
        <v>10</v>
      </c>
      <c r="B73" s="112">
        <f t="shared" si="0"/>
        <v>100</v>
      </c>
      <c r="C73" s="112">
        <f t="shared" si="1"/>
        <v>101.36495210408907</v>
      </c>
      <c r="D73" s="112">
        <f t="shared" si="2"/>
        <v>103.38980578547643</v>
      </c>
      <c r="E73" s="112">
        <f t="shared" si="3"/>
        <v>100.21890719131869</v>
      </c>
      <c r="F73" s="63" t="str">
        <f t="shared" si="4"/>
        <v/>
      </c>
      <c r="G73" s="63" t="str">
        <f t="shared" si="5"/>
        <v/>
      </c>
      <c r="H73" s="63" t="str">
        <f t="shared" si="6"/>
        <v/>
      </c>
      <c r="I73" s="63" t="str">
        <f t="shared" si="7"/>
        <v/>
      </c>
      <c r="J73" s="63" t="str">
        <f t="shared" si="8"/>
        <v/>
      </c>
      <c r="K73" s="65"/>
      <c r="L73" s="59"/>
      <c r="M73" s="59"/>
      <c r="N73" s="59"/>
      <c r="O73" s="59"/>
      <c r="P73" s="59"/>
      <c r="Q73" s="59"/>
      <c r="R73" s="59"/>
      <c r="T73" s="3"/>
      <c r="U73" s="67"/>
      <c r="V73" s="67"/>
      <c r="W73" s="67"/>
      <c r="X73" s="67"/>
      <c r="Y73" s="67"/>
      <c r="Z73" s="67"/>
      <c r="AA73" s="67"/>
      <c r="AB73" s="67"/>
      <c r="AC73" s="3"/>
    </row>
    <row r="74" spans="1:29" x14ac:dyDescent="0.2">
      <c r="A74" s="70">
        <v>11</v>
      </c>
      <c r="B74" s="112" t="str">
        <f t="shared" si="0"/>
        <v/>
      </c>
      <c r="C74" s="112" t="str">
        <f t="shared" si="1"/>
        <v/>
      </c>
      <c r="D74" s="112" t="str">
        <f t="shared" si="2"/>
        <v/>
      </c>
      <c r="E74" s="112" t="str">
        <f t="shared" si="3"/>
        <v/>
      </c>
      <c r="F74" s="63" t="str">
        <f t="shared" si="4"/>
        <v/>
      </c>
      <c r="G74" s="63" t="str">
        <f t="shared" si="5"/>
        <v/>
      </c>
      <c r="H74" s="63" t="str">
        <f t="shared" si="6"/>
        <v/>
      </c>
      <c r="I74" s="63" t="str">
        <f t="shared" si="7"/>
        <v/>
      </c>
      <c r="J74" s="63" t="str">
        <f t="shared" si="8"/>
        <v/>
      </c>
      <c r="K74" s="65"/>
      <c r="L74" s="59"/>
      <c r="M74" s="59"/>
      <c r="N74" s="59"/>
      <c r="O74" s="59"/>
      <c r="P74" s="59"/>
      <c r="Q74" s="59"/>
      <c r="R74" s="59"/>
      <c r="T74" s="3"/>
      <c r="U74" s="67"/>
      <c r="V74" s="67"/>
      <c r="W74" s="67"/>
      <c r="X74" s="67"/>
      <c r="Y74" s="67"/>
      <c r="Z74" s="67"/>
      <c r="AA74" s="67"/>
      <c r="AB74" s="67"/>
      <c r="AC74" s="3"/>
    </row>
    <row r="75" spans="1:29" x14ac:dyDescent="0.2">
      <c r="A75" s="70">
        <v>12</v>
      </c>
      <c r="B75" s="112">
        <f t="shared" si="0"/>
        <v>100</v>
      </c>
      <c r="C75" s="112">
        <f t="shared" si="1"/>
        <v>100.74291546782905</v>
      </c>
      <c r="D75" s="112">
        <f t="shared" si="2"/>
        <v>103.30253249397279</v>
      </c>
      <c r="E75" s="112">
        <f t="shared" si="3"/>
        <v>102.78735289998761</v>
      </c>
      <c r="F75" s="63" t="str">
        <f t="shared" si="4"/>
        <v/>
      </c>
      <c r="G75" s="63" t="str">
        <f t="shared" si="5"/>
        <v/>
      </c>
      <c r="H75" s="63" t="str">
        <f t="shared" si="6"/>
        <v/>
      </c>
      <c r="I75" s="63" t="str">
        <f t="shared" si="7"/>
        <v/>
      </c>
      <c r="J75" s="63" t="str">
        <f t="shared" si="8"/>
        <v/>
      </c>
      <c r="K75" s="65"/>
      <c r="L75" s="59"/>
      <c r="M75" s="59"/>
      <c r="N75" s="59"/>
      <c r="O75" s="59"/>
      <c r="P75" s="59"/>
      <c r="Q75" s="59"/>
      <c r="R75" s="59"/>
      <c r="T75" s="3"/>
      <c r="U75" s="67"/>
      <c r="V75" s="67"/>
      <c r="W75" s="67"/>
      <c r="X75" s="67"/>
      <c r="Y75" s="67"/>
      <c r="Z75" s="67"/>
      <c r="AA75" s="67"/>
      <c r="AB75" s="67"/>
      <c r="AC75" s="3"/>
    </row>
    <row r="76" spans="1:29" x14ac:dyDescent="0.2">
      <c r="A76" s="70">
        <v>13</v>
      </c>
      <c r="B76" s="112">
        <f t="shared" si="0"/>
        <v>100</v>
      </c>
      <c r="C76" s="112">
        <f t="shared" si="1"/>
        <v>106.42593324830439</v>
      </c>
      <c r="D76" s="112">
        <f t="shared" si="2"/>
        <v>105.29880119488668</v>
      </c>
      <c r="E76" s="112">
        <f t="shared" si="3"/>
        <v>105.27254123980944</v>
      </c>
      <c r="F76" s="63" t="str">
        <f t="shared" si="4"/>
        <v/>
      </c>
      <c r="G76" s="63" t="str">
        <f t="shared" si="5"/>
        <v/>
      </c>
      <c r="H76" s="63" t="str">
        <f t="shared" si="6"/>
        <v/>
      </c>
      <c r="I76" s="63" t="str">
        <f t="shared" si="7"/>
        <v/>
      </c>
      <c r="J76" s="63" t="str">
        <f t="shared" si="8"/>
        <v/>
      </c>
      <c r="K76" s="65"/>
      <c r="L76" s="59"/>
      <c r="M76" s="59"/>
      <c r="N76" s="59"/>
      <c r="O76" s="59"/>
      <c r="P76" s="59"/>
      <c r="Q76" s="59"/>
      <c r="R76" s="59"/>
      <c r="T76" s="3"/>
      <c r="U76" s="67"/>
      <c r="V76" s="67"/>
      <c r="W76" s="67"/>
      <c r="X76" s="67"/>
      <c r="Y76" s="67"/>
      <c r="Z76" s="67"/>
      <c r="AA76" s="67"/>
      <c r="AB76" s="67"/>
      <c r="AC76" s="3"/>
    </row>
    <row r="77" spans="1:29" x14ac:dyDescent="0.2">
      <c r="A77" s="70">
        <v>14</v>
      </c>
      <c r="B77" s="112">
        <f t="shared" si="0"/>
        <v>100</v>
      </c>
      <c r="C77" s="112">
        <f t="shared" si="1"/>
        <v>94.387758139176327</v>
      </c>
      <c r="D77" s="112">
        <f t="shared" si="2"/>
        <v>96.747091617420082</v>
      </c>
      <c r="E77" s="112">
        <f t="shared" si="3"/>
        <v>99.121038549794505</v>
      </c>
      <c r="F77" s="63" t="str">
        <f t="shared" si="4"/>
        <v/>
      </c>
      <c r="G77" s="63" t="str">
        <f t="shared" si="5"/>
        <v/>
      </c>
      <c r="H77" s="63" t="str">
        <f t="shared" si="6"/>
        <v/>
      </c>
      <c r="I77" s="63" t="str">
        <f t="shared" si="7"/>
        <v/>
      </c>
      <c r="J77" s="63" t="str">
        <f t="shared" si="8"/>
        <v/>
      </c>
      <c r="K77" s="65"/>
      <c r="L77" s="59"/>
      <c r="M77" s="59"/>
      <c r="N77" s="59"/>
      <c r="O77" s="59"/>
      <c r="P77" s="59"/>
      <c r="Q77" s="59"/>
      <c r="R77" s="59"/>
      <c r="T77" s="3"/>
      <c r="U77" s="67"/>
      <c r="V77" s="67"/>
      <c r="W77" s="67"/>
      <c r="X77" s="67"/>
      <c r="Y77" s="67"/>
      <c r="Z77" s="67"/>
      <c r="AA77" s="67"/>
      <c r="AB77" s="67"/>
      <c r="AC77" s="3"/>
    </row>
    <row r="78" spans="1:29" x14ac:dyDescent="0.2">
      <c r="A78" s="70">
        <v>15</v>
      </c>
      <c r="B78" s="112">
        <f t="shared" si="0"/>
        <v>100</v>
      </c>
      <c r="C78" s="112">
        <f t="shared" si="1"/>
        <v>106.83912534323458</v>
      </c>
      <c r="D78" s="112">
        <f t="shared" si="2"/>
        <v>106.5880389462579</v>
      </c>
      <c r="E78" s="112">
        <f t="shared" si="3"/>
        <v>106.24974604132808</v>
      </c>
      <c r="F78" s="63" t="str">
        <f t="shared" si="4"/>
        <v/>
      </c>
      <c r="G78" s="63" t="str">
        <f t="shared" si="5"/>
        <v/>
      </c>
      <c r="H78" s="63" t="str">
        <f t="shared" si="6"/>
        <v/>
      </c>
      <c r="I78" s="63" t="str">
        <f t="shared" si="7"/>
        <v/>
      </c>
      <c r="J78" s="63" t="str">
        <f t="shared" si="8"/>
        <v/>
      </c>
      <c r="K78" s="65"/>
      <c r="L78" s="59"/>
      <c r="M78" s="59"/>
      <c r="N78" s="59"/>
      <c r="O78" s="59"/>
      <c r="P78" s="59"/>
      <c r="Q78" s="59"/>
      <c r="R78" s="59"/>
      <c r="T78" s="3"/>
      <c r="U78" s="67"/>
      <c r="V78" s="67"/>
      <c r="W78" s="67"/>
      <c r="X78" s="67"/>
      <c r="Y78" s="67"/>
      <c r="Z78" s="67"/>
      <c r="AA78" s="67"/>
      <c r="AB78" s="67"/>
      <c r="AC78" s="3"/>
    </row>
    <row r="79" spans="1:29" x14ac:dyDescent="0.2">
      <c r="A79" s="70">
        <v>16</v>
      </c>
      <c r="B79" s="112">
        <f t="shared" si="0"/>
        <v>100</v>
      </c>
      <c r="C79" s="112">
        <f t="shared" si="1"/>
        <v>102.75045694991371</v>
      </c>
      <c r="D79" s="112">
        <f t="shared" si="2"/>
        <v>102.2480873418336</v>
      </c>
      <c r="E79" s="112">
        <f t="shared" si="3"/>
        <v>105.56244618986203</v>
      </c>
      <c r="F79" s="63" t="str">
        <f t="shared" si="4"/>
        <v/>
      </c>
      <c r="G79" s="63" t="str">
        <f t="shared" si="5"/>
        <v/>
      </c>
      <c r="H79" s="63" t="str">
        <f t="shared" si="6"/>
        <v/>
      </c>
      <c r="I79" s="63" t="str">
        <f t="shared" si="7"/>
        <v/>
      </c>
      <c r="J79" s="63" t="str">
        <f t="shared" si="8"/>
        <v/>
      </c>
      <c r="K79" s="65"/>
      <c r="L79" s="59"/>
      <c r="M79" s="59"/>
      <c r="N79" s="59"/>
      <c r="O79" s="59"/>
      <c r="P79" s="59"/>
      <c r="Q79" s="59"/>
      <c r="R79" s="59"/>
      <c r="T79" s="3"/>
      <c r="U79" s="67"/>
      <c r="V79" s="67"/>
      <c r="W79" s="67"/>
      <c r="X79" s="67"/>
      <c r="Y79" s="67"/>
      <c r="Z79" s="67"/>
      <c r="AA79" s="67"/>
      <c r="AB79" s="67"/>
      <c r="AC79" s="3"/>
    </row>
    <row r="80" spans="1:29" x14ac:dyDescent="0.2">
      <c r="A80" s="70">
        <v>17</v>
      </c>
      <c r="B80" s="112">
        <f t="shared" si="0"/>
        <v>100</v>
      </c>
      <c r="C80" s="112">
        <f t="shared" si="1"/>
        <v>105.17091282278264</v>
      </c>
      <c r="D80" s="112">
        <f t="shared" si="2"/>
        <v>110.84855595893728</v>
      </c>
      <c r="E80" s="112">
        <f t="shared" si="3"/>
        <v>116.10838026864289</v>
      </c>
      <c r="F80" s="63" t="str">
        <f t="shared" si="4"/>
        <v/>
      </c>
      <c r="G80" s="63" t="str">
        <f t="shared" si="5"/>
        <v/>
      </c>
      <c r="H80" s="63" t="str">
        <f t="shared" si="6"/>
        <v/>
      </c>
      <c r="I80" s="63" t="str">
        <f t="shared" si="7"/>
        <v/>
      </c>
      <c r="J80" s="63" t="str">
        <f t="shared" si="8"/>
        <v/>
      </c>
      <c r="K80" s="65"/>
      <c r="L80" s="59"/>
      <c r="M80" s="59"/>
      <c r="N80" s="59"/>
      <c r="O80" s="59"/>
      <c r="P80" s="59"/>
      <c r="Q80" s="59"/>
      <c r="R80" s="59"/>
      <c r="T80" s="3"/>
      <c r="U80" s="67"/>
      <c r="V80" s="67"/>
      <c r="W80" s="67"/>
      <c r="X80" s="67"/>
      <c r="Y80" s="67"/>
      <c r="Z80" s="67"/>
      <c r="AA80" s="67"/>
      <c r="AB80" s="67"/>
      <c r="AC80" s="3"/>
    </row>
    <row r="81" spans="1:29" x14ac:dyDescent="0.2">
      <c r="A81" s="70">
        <v>18</v>
      </c>
      <c r="B81" s="112">
        <f t="shared" si="0"/>
        <v>100</v>
      </c>
      <c r="C81" s="112">
        <f t="shared" si="1"/>
        <v>97.611593884859829</v>
      </c>
      <c r="D81" s="112">
        <f t="shared" si="2"/>
        <v>95.570871986881443</v>
      </c>
      <c r="E81" s="112">
        <f t="shared" si="3"/>
        <v>101.75203386823199</v>
      </c>
      <c r="F81" s="63" t="str">
        <f t="shared" si="4"/>
        <v/>
      </c>
      <c r="G81" s="63" t="str">
        <f t="shared" si="5"/>
        <v/>
      </c>
      <c r="H81" s="63" t="str">
        <f t="shared" si="6"/>
        <v/>
      </c>
      <c r="I81" s="63" t="str">
        <f t="shared" si="7"/>
        <v/>
      </c>
      <c r="J81" s="63" t="str">
        <f t="shared" si="8"/>
        <v/>
      </c>
      <c r="K81" s="65"/>
      <c r="L81" s="59"/>
      <c r="M81" s="59"/>
      <c r="N81" s="59"/>
      <c r="O81" s="59"/>
      <c r="P81" s="59"/>
      <c r="Q81" s="59"/>
      <c r="R81" s="59"/>
      <c r="T81" s="3"/>
      <c r="U81" s="67"/>
      <c r="V81" s="67"/>
      <c r="W81" s="67"/>
      <c r="X81" s="67"/>
      <c r="Y81" s="67"/>
      <c r="Z81" s="67"/>
      <c r="AA81" s="67"/>
      <c r="AB81" s="67"/>
      <c r="AC81" s="3"/>
    </row>
    <row r="82" spans="1:29" x14ac:dyDescent="0.2">
      <c r="A82" s="70">
        <v>19</v>
      </c>
      <c r="B82" s="112">
        <f t="shared" si="0"/>
        <v>100</v>
      </c>
      <c r="C82" s="112">
        <f t="shared" si="1"/>
        <v>113.30779858860795</v>
      </c>
      <c r="D82" s="112">
        <f t="shared" si="2"/>
        <v>97.914436727803249</v>
      </c>
      <c r="E82" s="112">
        <f t="shared" si="3"/>
        <v>109.35265670930316</v>
      </c>
      <c r="F82" s="63" t="str">
        <f t="shared" si="4"/>
        <v/>
      </c>
      <c r="G82" s="63" t="str">
        <f t="shared" si="5"/>
        <v/>
      </c>
      <c r="H82" s="63" t="str">
        <f t="shared" si="6"/>
        <v/>
      </c>
      <c r="I82" s="63" t="str">
        <f t="shared" si="7"/>
        <v/>
      </c>
      <c r="J82" s="63" t="str">
        <f t="shared" si="8"/>
        <v/>
      </c>
      <c r="K82" s="65"/>
      <c r="L82" s="59"/>
      <c r="M82" s="59"/>
      <c r="N82" s="59"/>
      <c r="O82" s="59"/>
      <c r="P82" s="59"/>
      <c r="Q82" s="59"/>
      <c r="R82" s="59"/>
      <c r="T82" s="3"/>
      <c r="U82" s="67"/>
      <c r="V82" s="67"/>
      <c r="W82" s="67"/>
      <c r="X82" s="67"/>
      <c r="Y82" s="67"/>
      <c r="Z82" s="67"/>
      <c r="AA82" s="67"/>
      <c r="AB82" s="67"/>
      <c r="AC82" s="3"/>
    </row>
    <row r="83" spans="1:29" x14ac:dyDescent="0.2">
      <c r="A83" s="70">
        <v>20</v>
      </c>
      <c r="B83" s="112">
        <f t="shared" si="0"/>
        <v>100</v>
      </c>
      <c r="C83" s="112">
        <f t="shared" si="1"/>
        <v>96.009219268706474</v>
      </c>
      <c r="D83" s="112">
        <f t="shared" si="2"/>
        <v>102.04241645910426</v>
      </c>
      <c r="E83" s="112">
        <f t="shared" si="3"/>
        <v>98.928200439534621</v>
      </c>
      <c r="F83" s="63" t="str">
        <f t="shared" si="4"/>
        <v/>
      </c>
      <c r="G83" s="63" t="str">
        <f t="shared" si="5"/>
        <v/>
      </c>
      <c r="H83" s="63" t="str">
        <f t="shared" si="6"/>
        <v/>
      </c>
      <c r="I83" s="63" t="str">
        <f t="shared" si="7"/>
        <v/>
      </c>
      <c r="J83" s="63" t="str">
        <f t="shared" si="8"/>
        <v/>
      </c>
      <c r="K83" s="65"/>
      <c r="L83" s="59"/>
      <c r="M83" s="59"/>
      <c r="N83" s="59"/>
      <c r="O83" s="59"/>
      <c r="P83" s="59"/>
      <c r="Q83" s="59"/>
      <c r="R83" s="59"/>
      <c r="T83" s="3"/>
      <c r="U83" s="67"/>
      <c r="V83" s="67"/>
      <c r="W83" s="67"/>
      <c r="X83" s="67"/>
      <c r="Y83" s="67"/>
      <c r="Z83" s="67"/>
      <c r="AA83" s="67"/>
      <c r="AB83" s="67"/>
      <c r="AC83" s="3"/>
    </row>
    <row r="84" spans="1:29" x14ac:dyDescent="0.2">
      <c r="A84" s="70">
        <v>21</v>
      </c>
      <c r="B84" s="112">
        <f t="shared" si="0"/>
        <v>100</v>
      </c>
      <c r="C84" s="112">
        <f t="shared" si="1"/>
        <v>104.13839950980585</v>
      </c>
      <c r="D84" s="112">
        <f t="shared" si="2"/>
        <v>106.55712480740117</v>
      </c>
      <c r="E84" s="112">
        <f t="shared" si="3"/>
        <v>101.54826333317742</v>
      </c>
      <c r="F84" s="63" t="str">
        <f t="shared" si="4"/>
        <v/>
      </c>
      <c r="G84" s="63" t="str">
        <f t="shared" si="5"/>
        <v/>
      </c>
      <c r="H84" s="63" t="str">
        <f t="shared" si="6"/>
        <v/>
      </c>
      <c r="I84" s="63" t="str">
        <f t="shared" si="7"/>
        <v/>
      </c>
      <c r="J84" s="63" t="str">
        <f t="shared" si="8"/>
        <v/>
      </c>
      <c r="K84" s="65"/>
      <c r="L84" s="59"/>
      <c r="M84" s="59"/>
      <c r="N84" s="59"/>
      <c r="O84" s="59"/>
      <c r="P84" s="59"/>
      <c r="Q84" s="59"/>
      <c r="R84" s="59"/>
      <c r="T84" s="3"/>
      <c r="U84" s="67"/>
      <c r="V84" s="67"/>
      <c r="W84" s="67"/>
      <c r="X84" s="67"/>
      <c r="Y84" s="67"/>
      <c r="Z84" s="67"/>
      <c r="AA84" s="67"/>
      <c r="AB84" s="67"/>
      <c r="AC84" s="3"/>
    </row>
    <row r="85" spans="1:29" x14ac:dyDescent="0.2">
      <c r="A85" s="70">
        <v>22</v>
      </c>
      <c r="B85" s="63" t="str">
        <f t="shared" si="0"/>
        <v/>
      </c>
      <c r="C85" s="63" t="str">
        <f t="shared" si="1"/>
        <v/>
      </c>
      <c r="D85" s="63" t="str">
        <f t="shared" si="2"/>
        <v/>
      </c>
      <c r="E85" s="63" t="str">
        <f t="shared" si="3"/>
        <v/>
      </c>
      <c r="F85" s="63" t="str">
        <f t="shared" si="4"/>
        <v/>
      </c>
      <c r="G85" s="63" t="str">
        <f t="shared" si="5"/>
        <v/>
      </c>
      <c r="H85" s="63" t="str">
        <f t="shared" si="6"/>
        <v/>
      </c>
      <c r="I85" s="63" t="str">
        <f t="shared" si="7"/>
        <v/>
      </c>
      <c r="J85" s="63" t="str">
        <f t="shared" si="8"/>
        <v/>
      </c>
      <c r="K85" s="65"/>
      <c r="L85" s="59"/>
      <c r="M85" s="59"/>
      <c r="N85" s="59"/>
      <c r="O85" s="59"/>
      <c r="P85" s="59"/>
      <c r="Q85" s="59"/>
      <c r="R85" s="59"/>
      <c r="T85" s="3"/>
      <c r="U85" s="67"/>
      <c r="V85" s="67"/>
      <c r="W85" s="67"/>
      <c r="X85" s="67"/>
      <c r="Y85" s="67"/>
      <c r="Z85" s="67"/>
      <c r="AA85" s="67"/>
      <c r="AB85" s="67"/>
      <c r="AC85" s="3"/>
    </row>
    <row r="86" spans="1:29" x14ac:dyDescent="0.2">
      <c r="A86" s="70">
        <v>23</v>
      </c>
      <c r="B86" s="63" t="str">
        <f t="shared" si="0"/>
        <v/>
      </c>
      <c r="C86" s="63" t="str">
        <f t="shared" si="1"/>
        <v/>
      </c>
      <c r="D86" s="63" t="str">
        <f t="shared" si="2"/>
        <v/>
      </c>
      <c r="E86" s="63" t="str">
        <f t="shared" si="3"/>
        <v/>
      </c>
      <c r="F86" s="63" t="str">
        <f t="shared" si="4"/>
        <v/>
      </c>
      <c r="G86" s="63" t="str">
        <f t="shared" si="5"/>
        <v/>
      </c>
      <c r="H86" s="63" t="str">
        <f t="shared" si="6"/>
        <v/>
      </c>
      <c r="I86" s="63" t="str">
        <f t="shared" si="7"/>
        <v/>
      </c>
      <c r="J86" s="63" t="str">
        <f t="shared" si="8"/>
        <v/>
      </c>
      <c r="K86" s="65"/>
      <c r="L86" s="59"/>
      <c r="M86" s="59"/>
      <c r="N86" s="59"/>
      <c r="O86" s="59"/>
      <c r="P86" s="59"/>
      <c r="Q86" s="59"/>
      <c r="R86" s="59"/>
      <c r="T86" s="3"/>
      <c r="U86" s="67"/>
      <c r="V86" s="67"/>
      <c r="W86" s="67"/>
      <c r="X86" s="67"/>
      <c r="Y86" s="67"/>
      <c r="Z86" s="67"/>
      <c r="AA86" s="67"/>
      <c r="AB86" s="67"/>
      <c r="AC86" s="3"/>
    </row>
    <row r="87" spans="1:29" x14ac:dyDescent="0.2">
      <c r="A87" s="70">
        <v>24</v>
      </c>
      <c r="B87" s="63" t="str">
        <f t="shared" si="0"/>
        <v/>
      </c>
      <c r="C87" s="63" t="str">
        <f t="shared" si="1"/>
        <v/>
      </c>
      <c r="D87" s="63" t="str">
        <f t="shared" si="2"/>
        <v/>
      </c>
      <c r="E87" s="63" t="str">
        <f t="shared" si="3"/>
        <v/>
      </c>
      <c r="F87" s="63" t="str">
        <f t="shared" si="4"/>
        <v/>
      </c>
      <c r="G87" s="63" t="str">
        <f t="shared" si="5"/>
        <v/>
      </c>
      <c r="H87" s="63" t="str">
        <f t="shared" si="6"/>
        <v/>
      </c>
      <c r="I87" s="63" t="str">
        <f t="shared" si="7"/>
        <v/>
      </c>
      <c r="J87" s="63" t="str">
        <f t="shared" si="8"/>
        <v/>
      </c>
      <c r="K87" s="65"/>
      <c r="L87" s="59"/>
      <c r="M87" s="59"/>
      <c r="N87" s="59"/>
      <c r="O87" s="59"/>
      <c r="P87" s="59"/>
      <c r="Q87" s="59"/>
      <c r="R87" s="59"/>
      <c r="T87" s="3"/>
      <c r="U87" s="67"/>
      <c r="V87" s="67"/>
      <c r="W87" s="67"/>
      <c r="X87" s="67"/>
      <c r="Y87" s="67"/>
      <c r="Z87" s="67"/>
      <c r="AA87" s="67"/>
      <c r="AB87" s="67"/>
      <c r="AC87" s="3"/>
    </row>
    <row r="88" spans="1:29" x14ac:dyDescent="0.2">
      <c r="A88" s="70">
        <v>25</v>
      </c>
      <c r="B88" s="63" t="str">
        <f t="shared" si="0"/>
        <v/>
      </c>
      <c r="C88" s="63" t="str">
        <f t="shared" si="1"/>
        <v/>
      </c>
      <c r="D88" s="63" t="str">
        <f t="shared" si="2"/>
        <v/>
      </c>
      <c r="E88" s="63" t="str">
        <f t="shared" si="3"/>
        <v/>
      </c>
      <c r="F88" s="63" t="str">
        <f t="shared" si="4"/>
        <v/>
      </c>
      <c r="G88" s="63" t="str">
        <f t="shared" si="5"/>
        <v/>
      </c>
      <c r="H88" s="63" t="str">
        <f t="shared" si="6"/>
        <v/>
      </c>
      <c r="I88" s="63" t="str">
        <f t="shared" si="7"/>
        <v/>
      </c>
      <c r="J88" s="63" t="str">
        <f t="shared" si="8"/>
        <v/>
      </c>
      <c r="K88" s="65"/>
      <c r="L88" s="59"/>
      <c r="M88" s="59"/>
      <c r="N88" s="59"/>
      <c r="O88" s="59"/>
      <c r="P88" s="59"/>
      <c r="Q88" s="59"/>
      <c r="R88" s="59"/>
      <c r="T88" s="3"/>
      <c r="U88" s="67"/>
      <c r="V88" s="67"/>
      <c r="W88" s="67"/>
      <c r="X88" s="67"/>
      <c r="Y88" s="67"/>
      <c r="Z88" s="67"/>
      <c r="AA88" s="67"/>
      <c r="AB88" s="67"/>
      <c r="AC88" s="3"/>
    </row>
    <row r="89" spans="1:29" x14ac:dyDescent="0.2">
      <c r="A89" s="70">
        <v>26</v>
      </c>
      <c r="B89" s="63" t="str">
        <f t="shared" si="0"/>
        <v/>
      </c>
      <c r="C89" s="63" t="str">
        <f t="shared" si="1"/>
        <v/>
      </c>
      <c r="D89" s="63" t="str">
        <f t="shared" si="2"/>
        <v/>
      </c>
      <c r="E89" s="63" t="str">
        <f t="shared" si="3"/>
        <v/>
      </c>
      <c r="F89" s="63" t="str">
        <f t="shared" si="4"/>
        <v/>
      </c>
      <c r="G89" s="63" t="str">
        <f t="shared" si="5"/>
        <v/>
      </c>
      <c r="H89" s="63" t="str">
        <f t="shared" si="6"/>
        <v/>
      </c>
      <c r="I89" s="63" t="str">
        <f t="shared" si="7"/>
        <v/>
      </c>
      <c r="J89" s="63" t="str">
        <f t="shared" si="8"/>
        <v/>
      </c>
      <c r="K89" s="65"/>
      <c r="L89" s="59"/>
      <c r="M89" s="59"/>
      <c r="N89" s="59"/>
      <c r="O89" s="59"/>
      <c r="P89" s="59"/>
      <c r="Q89" s="59"/>
      <c r="R89" s="59"/>
      <c r="T89" s="3"/>
      <c r="U89" s="67"/>
      <c r="V89" s="67"/>
      <c r="W89" s="67"/>
      <c r="X89" s="67"/>
      <c r="Y89" s="67"/>
      <c r="Z89" s="67"/>
      <c r="AA89" s="67"/>
      <c r="AB89" s="67"/>
      <c r="AC89" s="3"/>
    </row>
    <row r="90" spans="1:29" x14ac:dyDescent="0.2">
      <c r="A90" s="70">
        <v>27</v>
      </c>
      <c r="B90" s="63" t="str">
        <f t="shared" si="0"/>
        <v/>
      </c>
      <c r="C90" s="63" t="str">
        <f t="shared" si="1"/>
        <v/>
      </c>
      <c r="D90" s="63" t="str">
        <f t="shared" si="2"/>
        <v/>
      </c>
      <c r="E90" s="63" t="str">
        <f t="shared" si="3"/>
        <v/>
      </c>
      <c r="F90" s="63" t="str">
        <f t="shared" si="4"/>
        <v/>
      </c>
      <c r="G90" s="63" t="str">
        <f t="shared" si="5"/>
        <v/>
      </c>
      <c r="H90" s="63" t="str">
        <f t="shared" si="6"/>
        <v/>
      </c>
      <c r="I90" s="63" t="str">
        <f t="shared" si="7"/>
        <v/>
      </c>
      <c r="J90" s="63" t="str">
        <f t="shared" si="8"/>
        <v/>
      </c>
      <c r="K90" s="65"/>
      <c r="L90" s="59"/>
      <c r="M90" s="59"/>
      <c r="N90" s="59"/>
      <c r="O90" s="59"/>
      <c r="P90" s="59"/>
      <c r="Q90" s="59"/>
      <c r="R90" s="59"/>
      <c r="T90" s="3"/>
      <c r="U90" s="67"/>
      <c r="V90" s="67"/>
      <c r="W90" s="67"/>
      <c r="X90" s="67"/>
      <c r="Y90" s="67"/>
      <c r="Z90" s="67"/>
      <c r="AA90" s="67"/>
      <c r="AB90" s="67"/>
      <c r="AC90" s="3"/>
    </row>
    <row r="91" spans="1:29" x14ac:dyDescent="0.2">
      <c r="A91" s="70">
        <v>28</v>
      </c>
      <c r="B91" s="63" t="str">
        <f t="shared" si="0"/>
        <v/>
      </c>
      <c r="C91" s="63" t="str">
        <f t="shared" si="1"/>
        <v/>
      </c>
      <c r="D91" s="63" t="str">
        <f t="shared" si="2"/>
        <v/>
      </c>
      <c r="E91" s="63" t="str">
        <f t="shared" si="3"/>
        <v/>
      </c>
      <c r="F91" s="63" t="str">
        <f t="shared" si="4"/>
        <v/>
      </c>
      <c r="G91" s="63" t="str">
        <f t="shared" si="5"/>
        <v/>
      </c>
      <c r="H91" s="63" t="str">
        <f t="shared" si="6"/>
        <v/>
      </c>
      <c r="I91" s="63" t="str">
        <f t="shared" si="7"/>
        <v/>
      </c>
      <c r="J91" s="63" t="str">
        <f t="shared" si="8"/>
        <v/>
      </c>
      <c r="K91" s="65"/>
      <c r="L91" s="59"/>
      <c r="M91" s="59"/>
      <c r="N91" s="59"/>
      <c r="O91" s="59"/>
      <c r="P91" s="59"/>
      <c r="Q91" s="59"/>
      <c r="R91" s="59"/>
      <c r="T91" s="3"/>
      <c r="U91" s="67"/>
      <c r="V91" s="67"/>
      <c r="W91" s="67"/>
      <c r="X91" s="67"/>
      <c r="Y91" s="67"/>
      <c r="Z91" s="67"/>
      <c r="AA91" s="67"/>
      <c r="AB91" s="67"/>
      <c r="AC91" s="3"/>
    </row>
    <row r="92" spans="1:29" x14ac:dyDescent="0.2">
      <c r="A92" s="70">
        <v>29</v>
      </c>
      <c r="B92" s="63" t="str">
        <f t="shared" si="0"/>
        <v/>
      </c>
      <c r="C92" s="63" t="str">
        <f t="shared" si="1"/>
        <v/>
      </c>
      <c r="D92" s="63" t="str">
        <f t="shared" si="2"/>
        <v/>
      </c>
      <c r="E92" s="63" t="str">
        <f t="shared" si="3"/>
        <v/>
      </c>
      <c r="F92" s="63" t="str">
        <f t="shared" si="4"/>
        <v/>
      </c>
      <c r="G92" s="63" t="str">
        <f t="shared" si="5"/>
        <v/>
      </c>
      <c r="H92" s="63" t="str">
        <f t="shared" si="6"/>
        <v/>
      </c>
      <c r="I92" s="63" t="str">
        <f t="shared" si="7"/>
        <v/>
      </c>
      <c r="J92" s="63" t="str">
        <f t="shared" si="8"/>
        <v/>
      </c>
      <c r="K92" s="65"/>
      <c r="L92" s="59"/>
      <c r="M92" s="59"/>
      <c r="N92" s="59"/>
      <c r="O92" s="59"/>
      <c r="P92" s="59"/>
      <c r="Q92" s="59"/>
      <c r="R92" s="59"/>
      <c r="T92" s="3"/>
      <c r="U92" s="67"/>
      <c r="V92" s="67"/>
      <c r="W92" s="67"/>
      <c r="X92" s="67"/>
      <c r="Y92" s="67"/>
      <c r="Z92" s="67"/>
      <c r="AA92" s="67"/>
      <c r="AB92" s="67"/>
      <c r="AC92" s="3"/>
    </row>
    <row r="93" spans="1:29" x14ac:dyDescent="0.2">
      <c r="A93" s="70">
        <v>30</v>
      </c>
      <c r="B93" s="63" t="str">
        <f t="shared" si="0"/>
        <v/>
      </c>
      <c r="C93" s="63" t="str">
        <f t="shared" si="1"/>
        <v/>
      </c>
      <c r="D93" s="63" t="str">
        <f t="shared" si="2"/>
        <v/>
      </c>
      <c r="E93" s="63" t="str">
        <f t="shared" si="3"/>
        <v/>
      </c>
      <c r="F93" s="63" t="str">
        <f t="shared" si="4"/>
        <v/>
      </c>
      <c r="G93" s="63" t="str">
        <f t="shared" si="5"/>
        <v/>
      </c>
      <c r="H93" s="63" t="str">
        <f t="shared" si="6"/>
        <v/>
      </c>
      <c r="I93" s="63" t="str">
        <f t="shared" si="7"/>
        <v/>
      </c>
      <c r="J93" s="63" t="str">
        <f t="shared" si="8"/>
        <v/>
      </c>
      <c r="K93" s="65"/>
      <c r="L93" s="59"/>
      <c r="M93" s="59"/>
      <c r="N93" s="59"/>
      <c r="O93" s="59"/>
      <c r="P93" s="59"/>
      <c r="Q93" s="59"/>
      <c r="R93" s="59"/>
      <c r="T93" s="3"/>
      <c r="U93" s="67"/>
      <c r="V93" s="67"/>
      <c r="W93" s="67"/>
      <c r="X93" s="67"/>
      <c r="Y93" s="67"/>
      <c r="Z93" s="67"/>
      <c r="AA93" s="67"/>
      <c r="AB93" s="67"/>
      <c r="AC93" s="3"/>
    </row>
    <row r="94" spans="1:29" x14ac:dyDescent="0.2">
      <c r="A94" s="70">
        <v>31</v>
      </c>
      <c r="B94" s="63" t="str">
        <f t="shared" si="0"/>
        <v/>
      </c>
      <c r="C94" s="63" t="str">
        <f t="shared" si="1"/>
        <v/>
      </c>
      <c r="D94" s="63" t="str">
        <f t="shared" si="2"/>
        <v/>
      </c>
      <c r="E94" s="63" t="str">
        <f t="shared" si="3"/>
        <v/>
      </c>
      <c r="F94" s="63" t="str">
        <f t="shared" si="4"/>
        <v/>
      </c>
      <c r="G94" s="63" t="str">
        <f t="shared" si="5"/>
        <v/>
      </c>
      <c r="H94" s="63" t="str">
        <f t="shared" si="6"/>
        <v/>
      </c>
      <c r="I94" s="63" t="str">
        <f t="shared" si="7"/>
        <v/>
      </c>
      <c r="J94" s="63" t="str">
        <f t="shared" si="8"/>
        <v/>
      </c>
      <c r="K94" s="65"/>
      <c r="L94" s="59"/>
      <c r="M94" s="59"/>
      <c r="N94" s="59"/>
      <c r="O94" s="59"/>
      <c r="P94" s="59"/>
      <c r="Q94" s="59"/>
      <c r="R94" s="59"/>
      <c r="T94" s="3"/>
      <c r="U94" s="67"/>
      <c r="V94" s="67"/>
      <c r="W94" s="67"/>
      <c r="X94" s="67"/>
      <c r="Y94" s="67"/>
      <c r="Z94" s="67"/>
      <c r="AA94" s="67"/>
      <c r="AB94" s="67"/>
      <c r="AC94" s="3"/>
    </row>
    <row r="95" spans="1:29" x14ac:dyDescent="0.2">
      <c r="A95" s="70">
        <v>32</v>
      </c>
      <c r="B95" s="63" t="str">
        <f t="shared" si="0"/>
        <v/>
      </c>
      <c r="C95" s="63" t="str">
        <f t="shared" si="1"/>
        <v/>
      </c>
      <c r="D95" s="63" t="str">
        <f t="shared" si="2"/>
        <v/>
      </c>
      <c r="E95" s="63" t="str">
        <f t="shared" si="3"/>
        <v/>
      </c>
      <c r="F95" s="63" t="str">
        <f t="shared" si="4"/>
        <v/>
      </c>
      <c r="G95" s="63" t="str">
        <f t="shared" si="5"/>
        <v/>
      </c>
      <c r="H95" s="63" t="str">
        <f t="shared" si="6"/>
        <v/>
      </c>
      <c r="I95" s="63" t="str">
        <f t="shared" si="7"/>
        <v/>
      </c>
      <c r="J95" s="63" t="str">
        <f t="shared" si="8"/>
        <v/>
      </c>
      <c r="K95" s="65"/>
      <c r="L95" s="59"/>
      <c r="M95" s="59"/>
      <c r="N95" s="59"/>
      <c r="O95" s="59"/>
      <c r="P95" s="59"/>
      <c r="Q95" s="59"/>
      <c r="R95" s="59"/>
      <c r="T95" s="3"/>
      <c r="U95" s="67"/>
      <c r="V95" s="67"/>
      <c r="W95" s="67"/>
      <c r="X95" s="67"/>
      <c r="Y95" s="67"/>
      <c r="Z95" s="67"/>
      <c r="AA95" s="67"/>
      <c r="AB95" s="67"/>
      <c r="AC95" s="3"/>
    </row>
    <row r="96" spans="1:29" x14ac:dyDescent="0.2">
      <c r="A96" s="70">
        <v>33</v>
      </c>
      <c r="B96" s="63" t="str">
        <f t="shared" ref="B96:B113" si="9">IF((B40&lt;&gt;0)*ISNUMBER(B40),100*(B40/B40),"")</f>
        <v/>
      </c>
      <c r="C96" s="63" t="str">
        <f t="shared" ref="C96:C113" si="10">IF((B40&lt;&gt;0)*ISNUMBER(C40),100*(C40/B40),"")</f>
        <v/>
      </c>
      <c r="D96" s="63" t="str">
        <f t="shared" ref="D96:D113" si="11">IF((B40&lt;&gt;0)*ISNUMBER(D40),100*(D40/B40),"")</f>
        <v/>
      </c>
      <c r="E96" s="63" t="str">
        <f t="shared" ref="E96:E113" si="12">IF((B40&lt;&gt;0)*ISNUMBER(E40),100*(E40/B40),"")</f>
        <v/>
      </c>
      <c r="F96" s="63" t="str">
        <f t="shared" ref="F96:F113" si="13">IF((B40&lt;&gt;0)*ISNUMBER(F40),100*(F40/B40),"")</f>
        <v/>
      </c>
      <c r="G96" s="63" t="str">
        <f t="shared" ref="G96:G113" si="14">IF((B40&lt;&gt;0)*ISNUMBER(G40),100*(G40/B40),"")</f>
        <v/>
      </c>
      <c r="H96" s="63" t="str">
        <f t="shared" ref="H96:H113" si="15">IF((B40&lt;&gt;0)*ISNUMBER(H40),100*(H40/B40),"")</f>
        <v/>
      </c>
      <c r="I96" s="63" t="str">
        <f t="shared" ref="I96:I113" si="16">IF((B40&lt;&gt;0)*ISNUMBER(I40),100*(I40/B40),"")</f>
        <v/>
      </c>
      <c r="J96" s="63" t="str">
        <f t="shared" ref="J96:J113" si="17">IF((B40&lt;&gt;0)*ISNUMBER(J40),100*(J40/B40),"")</f>
        <v/>
      </c>
      <c r="K96" s="65"/>
      <c r="L96" s="59"/>
      <c r="M96" s="59"/>
      <c r="N96" s="59"/>
      <c r="O96" s="59"/>
      <c r="P96" s="59"/>
      <c r="Q96" s="59"/>
      <c r="R96" s="59"/>
      <c r="T96" s="3"/>
      <c r="U96" s="67"/>
      <c r="V96" s="67"/>
      <c r="W96" s="67"/>
      <c r="X96" s="67"/>
      <c r="Y96" s="67"/>
      <c r="Z96" s="67"/>
      <c r="AA96" s="67"/>
      <c r="AB96" s="67"/>
      <c r="AC96" s="3"/>
    </row>
    <row r="97" spans="1:29" x14ac:dyDescent="0.2">
      <c r="A97" s="70">
        <v>34</v>
      </c>
      <c r="B97" s="63" t="str">
        <f t="shared" si="9"/>
        <v/>
      </c>
      <c r="C97" s="63" t="str">
        <f t="shared" si="10"/>
        <v/>
      </c>
      <c r="D97" s="63" t="str">
        <f t="shared" si="11"/>
        <v/>
      </c>
      <c r="E97" s="63" t="str">
        <f t="shared" si="12"/>
        <v/>
      </c>
      <c r="F97" s="63" t="str">
        <f t="shared" si="13"/>
        <v/>
      </c>
      <c r="G97" s="63" t="str">
        <f t="shared" si="14"/>
        <v/>
      </c>
      <c r="H97" s="63" t="str">
        <f t="shared" si="15"/>
        <v/>
      </c>
      <c r="I97" s="63" t="str">
        <f t="shared" si="16"/>
        <v/>
      </c>
      <c r="J97" s="63" t="str">
        <f t="shared" si="17"/>
        <v/>
      </c>
      <c r="K97" s="65"/>
      <c r="L97" s="59"/>
      <c r="M97" s="59"/>
      <c r="N97" s="59"/>
      <c r="O97" s="59"/>
      <c r="P97" s="59"/>
      <c r="Q97" s="59"/>
      <c r="R97" s="59"/>
      <c r="T97" s="3"/>
      <c r="U97" s="67"/>
      <c r="V97" s="67"/>
      <c r="W97" s="67"/>
      <c r="X97" s="67"/>
      <c r="Y97" s="67"/>
      <c r="Z97" s="67"/>
      <c r="AA97" s="67"/>
      <c r="AB97" s="67"/>
      <c r="AC97" s="3"/>
    </row>
    <row r="98" spans="1:29" ht="13.5" customHeight="1" x14ac:dyDescent="0.2">
      <c r="A98" s="70">
        <v>35</v>
      </c>
      <c r="B98" s="63" t="str">
        <f t="shared" si="9"/>
        <v/>
      </c>
      <c r="C98" s="63" t="str">
        <f t="shared" si="10"/>
        <v/>
      </c>
      <c r="D98" s="63" t="str">
        <f t="shared" si="11"/>
        <v/>
      </c>
      <c r="E98" s="63" t="str">
        <f t="shared" si="12"/>
        <v/>
      </c>
      <c r="F98" s="63" t="str">
        <f t="shared" si="13"/>
        <v/>
      </c>
      <c r="G98" s="63" t="str">
        <f t="shared" si="14"/>
        <v/>
      </c>
      <c r="H98" s="63" t="str">
        <f t="shared" si="15"/>
        <v/>
      </c>
      <c r="I98" s="63" t="str">
        <f t="shared" si="16"/>
        <v/>
      </c>
      <c r="J98" s="63" t="str">
        <f t="shared" si="17"/>
        <v/>
      </c>
      <c r="K98" s="73"/>
      <c r="L98" s="71"/>
      <c r="M98" s="71"/>
      <c r="N98" s="71"/>
      <c r="O98" s="71"/>
      <c r="P98" s="71"/>
      <c r="Q98" s="71"/>
      <c r="R98" s="71"/>
      <c r="T98" s="3"/>
      <c r="U98" s="67"/>
      <c r="V98" s="67"/>
      <c r="W98" s="67"/>
      <c r="X98" s="67"/>
      <c r="Y98" s="67"/>
      <c r="Z98" s="67"/>
      <c r="AA98" s="67"/>
      <c r="AB98" s="67"/>
      <c r="AC98" s="3"/>
    </row>
    <row r="99" spans="1:29" x14ac:dyDescent="0.2">
      <c r="A99" s="70">
        <v>36</v>
      </c>
      <c r="B99" s="63" t="str">
        <f t="shared" si="9"/>
        <v/>
      </c>
      <c r="C99" s="63" t="str">
        <f t="shared" si="10"/>
        <v/>
      </c>
      <c r="D99" s="63" t="str">
        <f t="shared" si="11"/>
        <v/>
      </c>
      <c r="E99" s="63" t="str">
        <f t="shared" si="12"/>
        <v/>
      </c>
      <c r="F99" s="63" t="str">
        <f t="shared" si="13"/>
        <v/>
      </c>
      <c r="G99" s="63" t="str">
        <f t="shared" si="14"/>
        <v/>
      </c>
      <c r="H99" s="63" t="str">
        <f t="shared" si="15"/>
        <v/>
      </c>
      <c r="I99" s="63" t="str">
        <f t="shared" si="16"/>
        <v/>
      </c>
      <c r="J99" s="63" t="str">
        <f t="shared" si="17"/>
        <v/>
      </c>
      <c r="K99" s="72"/>
      <c r="L99" s="71"/>
      <c r="M99" s="71"/>
      <c r="N99" s="71"/>
      <c r="O99" s="71"/>
      <c r="P99" s="71"/>
      <c r="Q99" s="71"/>
      <c r="R99" s="71"/>
      <c r="T99" s="3"/>
      <c r="U99" s="67"/>
      <c r="V99" s="67"/>
      <c r="W99" s="67"/>
      <c r="X99" s="67"/>
      <c r="Y99" s="67"/>
      <c r="Z99" s="67"/>
      <c r="AA99" s="67"/>
      <c r="AB99" s="67"/>
      <c r="AC99" s="3"/>
    </row>
    <row r="100" spans="1:29" x14ac:dyDescent="0.2">
      <c r="A100" s="70">
        <v>37</v>
      </c>
      <c r="B100" s="63" t="str">
        <f t="shared" si="9"/>
        <v/>
      </c>
      <c r="C100" s="63" t="str">
        <f t="shared" si="10"/>
        <v/>
      </c>
      <c r="D100" s="63" t="str">
        <f t="shared" si="11"/>
        <v/>
      </c>
      <c r="E100" s="63" t="str">
        <f t="shared" si="12"/>
        <v/>
      </c>
      <c r="F100" s="63" t="str">
        <f t="shared" si="13"/>
        <v/>
      </c>
      <c r="G100" s="63" t="str">
        <f t="shared" si="14"/>
        <v/>
      </c>
      <c r="H100" s="63" t="str">
        <f t="shared" si="15"/>
        <v/>
      </c>
      <c r="I100" s="63" t="str">
        <f t="shared" si="16"/>
        <v/>
      </c>
      <c r="J100" s="63" t="str">
        <f t="shared" si="17"/>
        <v/>
      </c>
      <c r="K100" s="72"/>
      <c r="L100" s="71"/>
      <c r="M100" s="71"/>
      <c r="N100" s="71"/>
      <c r="O100" s="71"/>
      <c r="P100" s="71"/>
      <c r="Q100" s="71"/>
      <c r="R100" s="71"/>
      <c r="T100" s="3"/>
      <c r="U100" s="67"/>
      <c r="V100" s="67"/>
      <c r="W100" s="67"/>
      <c r="X100" s="67"/>
      <c r="Y100" s="67"/>
      <c r="Z100" s="67"/>
      <c r="AA100" s="67"/>
      <c r="AB100" s="67"/>
      <c r="AC100" s="3"/>
    </row>
    <row r="101" spans="1:29" x14ac:dyDescent="0.2">
      <c r="A101" s="70">
        <v>38</v>
      </c>
      <c r="B101" s="63" t="str">
        <f t="shared" si="9"/>
        <v/>
      </c>
      <c r="C101" s="63" t="str">
        <f t="shared" si="10"/>
        <v/>
      </c>
      <c r="D101" s="63" t="str">
        <f t="shared" si="11"/>
        <v/>
      </c>
      <c r="E101" s="63" t="str">
        <f t="shared" si="12"/>
        <v/>
      </c>
      <c r="F101" s="63" t="str">
        <f t="shared" si="13"/>
        <v/>
      </c>
      <c r="G101" s="63" t="str">
        <f t="shared" si="14"/>
        <v/>
      </c>
      <c r="H101" s="63" t="str">
        <f t="shared" si="15"/>
        <v/>
      </c>
      <c r="I101" s="63" t="str">
        <f t="shared" si="16"/>
        <v/>
      </c>
      <c r="J101" s="63" t="str">
        <f t="shared" si="17"/>
        <v/>
      </c>
      <c r="K101" s="72"/>
      <c r="L101" s="71"/>
      <c r="M101" s="71"/>
      <c r="N101" s="71"/>
      <c r="O101" s="71"/>
      <c r="P101" s="71"/>
      <c r="Q101" s="71"/>
      <c r="R101" s="71"/>
      <c r="T101" s="3"/>
      <c r="U101" s="67"/>
      <c r="V101" s="67"/>
      <c r="W101" s="67"/>
      <c r="X101" s="67"/>
      <c r="Y101" s="67"/>
      <c r="Z101" s="67"/>
      <c r="AA101" s="67"/>
      <c r="AB101" s="67"/>
      <c r="AC101" s="3"/>
    </row>
    <row r="102" spans="1:29" x14ac:dyDescent="0.2">
      <c r="A102" s="70">
        <v>39</v>
      </c>
      <c r="B102" s="63" t="str">
        <f t="shared" si="9"/>
        <v/>
      </c>
      <c r="C102" s="63" t="str">
        <f t="shared" si="10"/>
        <v/>
      </c>
      <c r="D102" s="63" t="str">
        <f t="shared" si="11"/>
        <v/>
      </c>
      <c r="E102" s="63" t="str">
        <f t="shared" si="12"/>
        <v/>
      </c>
      <c r="F102" s="63" t="str">
        <f t="shared" si="13"/>
        <v/>
      </c>
      <c r="G102" s="63" t="str">
        <f t="shared" si="14"/>
        <v/>
      </c>
      <c r="H102" s="63" t="str">
        <f t="shared" si="15"/>
        <v/>
      </c>
      <c r="I102" s="63" t="str">
        <f t="shared" si="16"/>
        <v/>
      </c>
      <c r="J102" s="63" t="str">
        <f t="shared" si="17"/>
        <v/>
      </c>
      <c r="K102" s="144"/>
      <c r="L102" s="145"/>
      <c r="M102" s="145"/>
      <c r="N102" s="145"/>
      <c r="O102" s="145"/>
      <c r="P102" s="145"/>
      <c r="Q102" s="145"/>
      <c r="R102" s="145"/>
      <c r="T102" s="3"/>
      <c r="U102" s="67"/>
      <c r="V102" s="67"/>
      <c r="W102" s="67"/>
      <c r="X102" s="67"/>
      <c r="Y102" s="67"/>
      <c r="Z102" s="67"/>
      <c r="AA102" s="67"/>
      <c r="AB102" s="67"/>
      <c r="AC102" s="3"/>
    </row>
    <row r="103" spans="1:29" x14ac:dyDescent="0.2">
      <c r="A103" s="70">
        <v>40</v>
      </c>
      <c r="B103" s="63" t="str">
        <f t="shared" si="9"/>
        <v/>
      </c>
      <c r="C103" s="63" t="str">
        <f t="shared" si="10"/>
        <v/>
      </c>
      <c r="D103" s="63" t="str">
        <f t="shared" si="11"/>
        <v/>
      </c>
      <c r="E103" s="63" t="str">
        <f t="shared" si="12"/>
        <v/>
      </c>
      <c r="F103" s="63" t="str">
        <f t="shared" si="13"/>
        <v/>
      </c>
      <c r="G103" s="63" t="str">
        <f t="shared" si="14"/>
        <v/>
      </c>
      <c r="H103" s="63" t="str">
        <f t="shared" si="15"/>
        <v/>
      </c>
      <c r="I103" s="63" t="str">
        <f t="shared" si="16"/>
        <v/>
      </c>
      <c r="J103" s="63" t="str">
        <f t="shared" si="17"/>
        <v/>
      </c>
      <c r="K103" s="146"/>
      <c r="L103" s="145"/>
      <c r="M103" s="145"/>
      <c r="N103" s="145"/>
      <c r="O103" s="145"/>
      <c r="P103" s="145"/>
      <c r="Q103" s="145"/>
      <c r="R103" s="145"/>
      <c r="T103" s="3"/>
      <c r="U103" s="67"/>
      <c r="V103" s="67"/>
      <c r="W103" s="67"/>
      <c r="X103" s="67"/>
      <c r="Y103" s="67"/>
      <c r="Z103" s="67"/>
      <c r="AA103" s="67"/>
      <c r="AB103" s="67"/>
      <c r="AC103" s="3"/>
    </row>
    <row r="104" spans="1:29" x14ac:dyDescent="0.2">
      <c r="A104" s="70">
        <v>41</v>
      </c>
      <c r="B104" s="63" t="str">
        <f t="shared" si="9"/>
        <v/>
      </c>
      <c r="C104" s="63" t="str">
        <f t="shared" si="10"/>
        <v/>
      </c>
      <c r="D104" s="63" t="str">
        <f t="shared" si="11"/>
        <v/>
      </c>
      <c r="E104" s="63" t="str">
        <f t="shared" si="12"/>
        <v/>
      </c>
      <c r="F104" s="63" t="str">
        <f t="shared" si="13"/>
        <v/>
      </c>
      <c r="G104" s="63" t="str">
        <f t="shared" si="14"/>
        <v/>
      </c>
      <c r="H104" s="63" t="str">
        <f t="shared" si="15"/>
        <v/>
      </c>
      <c r="I104" s="63" t="str">
        <f t="shared" si="16"/>
        <v/>
      </c>
      <c r="J104" s="63" t="str">
        <f t="shared" si="17"/>
        <v/>
      </c>
      <c r="K104" s="146"/>
      <c r="L104" s="145"/>
      <c r="M104" s="145"/>
      <c r="N104" s="145"/>
      <c r="O104" s="145"/>
      <c r="P104" s="145"/>
      <c r="Q104" s="145"/>
      <c r="R104" s="145"/>
      <c r="T104" s="3"/>
      <c r="U104" s="67"/>
      <c r="V104" s="67"/>
      <c r="W104" s="67"/>
      <c r="X104" s="67"/>
      <c r="Y104" s="67"/>
      <c r="Z104" s="67"/>
      <c r="AA104" s="67"/>
      <c r="AB104" s="67"/>
      <c r="AC104" s="3"/>
    </row>
    <row r="105" spans="1:29" x14ac:dyDescent="0.2">
      <c r="A105" s="70">
        <v>42</v>
      </c>
      <c r="B105" s="63" t="str">
        <f t="shared" si="9"/>
        <v/>
      </c>
      <c r="C105" s="63" t="str">
        <f t="shared" si="10"/>
        <v/>
      </c>
      <c r="D105" s="63" t="str">
        <f t="shared" si="11"/>
        <v/>
      </c>
      <c r="E105" s="63" t="str">
        <f t="shared" si="12"/>
        <v/>
      </c>
      <c r="F105" s="63" t="str">
        <f t="shared" si="13"/>
        <v/>
      </c>
      <c r="G105" s="63" t="str">
        <f t="shared" si="14"/>
        <v/>
      </c>
      <c r="H105" s="63" t="str">
        <f t="shared" si="15"/>
        <v/>
      </c>
      <c r="I105" s="63" t="str">
        <f t="shared" si="16"/>
        <v/>
      </c>
      <c r="J105" s="63" t="str">
        <f t="shared" si="17"/>
        <v/>
      </c>
      <c r="K105" s="146"/>
      <c r="L105" s="145"/>
      <c r="M105" s="145"/>
      <c r="N105" s="145"/>
      <c r="O105" s="145"/>
      <c r="P105" s="145"/>
      <c r="Q105" s="145"/>
      <c r="R105" s="145"/>
      <c r="T105" s="3"/>
      <c r="U105" s="67"/>
      <c r="V105" s="67"/>
      <c r="W105" s="67"/>
      <c r="X105" s="67"/>
      <c r="Y105" s="67"/>
      <c r="Z105" s="67"/>
      <c r="AA105" s="67"/>
      <c r="AB105" s="67"/>
      <c r="AC105" s="3"/>
    </row>
    <row r="106" spans="1:29" x14ac:dyDescent="0.2">
      <c r="A106" s="70">
        <v>43</v>
      </c>
      <c r="B106" s="63" t="str">
        <f t="shared" si="9"/>
        <v/>
      </c>
      <c r="C106" s="63" t="str">
        <f t="shared" si="10"/>
        <v/>
      </c>
      <c r="D106" s="63" t="str">
        <f t="shared" si="11"/>
        <v/>
      </c>
      <c r="E106" s="63" t="str">
        <f t="shared" si="12"/>
        <v/>
      </c>
      <c r="F106" s="63" t="str">
        <f t="shared" si="13"/>
        <v/>
      </c>
      <c r="G106" s="63" t="str">
        <f t="shared" si="14"/>
        <v/>
      </c>
      <c r="H106" s="63" t="str">
        <f t="shared" si="15"/>
        <v/>
      </c>
      <c r="I106" s="63" t="str">
        <f t="shared" si="16"/>
        <v/>
      </c>
      <c r="J106" s="63" t="str">
        <f t="shared" si="17"/>
        <v/>
      </c>
      <c r="K106" s="146"/>
      <c r="L106" s="145"/>
      <c r="M106" s="145"/>
      <c r="N106" s="145"/>
      <c r="O106" s="145"/>
      <c r="P106" s="145"/>
      <c r="Q106" s="145"/>
      <c r="R106" s="145"/>
      <c r="T106" s="3"/>
      <c r="U106" s="67"/>
      <c r="V106" s="67"/>
      <c r="W106" s="67"/>
      <c r="X106" s="67"/>
      <c r="Y106" s="67"/>
      <c r="Z106" s="67"/>
      <c r="AA106" s="67"/>
      <c r="AB106" s="67"/>
      <c r="AC106" s="3"/>
    </row>
    <row r="107" spans="1:29" x14ac:dyDescent="0.2">
      <c r="A107" s="70">
        <v>44</v>
      </c>
      <c r="B107" s="63" t="str">
        <f t="shared" si="9"/>
        <v/>
      </c>
      <c r="C107" s="63" t="str">
        <f t="shared" si="10"/>
        <v/>
      </c>
      <c r="D107" s="63" t="str">
        <f t="shared" si="11"/>
        <v/>
      </c>
      <c r="E107" s="63" t="str">
        <f t="shared" si="12"/>
        <v/>
      </c>
      <c r="F107" s="63" t="str">
        <f t="shared" si="13"/>
        <v/>
      </c>
      <c r="G107" s="63" t="str">
        <f t="shared" si="14"/>
        <v/>
      </c>
      <c r="H107" s="63" t="str">
        <f t="shared" si="15"/>
        <v/>
      </c>
      <c r="I107" s="63" t="str">
        <f t="shared" si="16"/>
        <v/>
      </c>
      <c r="J107" s="63" t="str">
        <f t="shared" si="17"/>
        <v/>
      </c>
      <c r="K107" s="72"/>
      <c r="L107" s="71"/>
      <c r="M107" s="71"/>
      <c r="N107" s="71"/>
      <c r="O107" s="71"/>
      <c r="P107" s="71"/>
      <c r="Q107" s="71"/>
      <c r="R107" s="71"/>
      <c r="T107" s="3"/>
      <c r="U107" s="67"/>
      <c r="V107" s="67"/>
      <c r="W107" s="67"/>
      <c r="X107" s="67"/>
      <c r="Y107" s="67"/>
      <c r="Z107" s="67"/>
      <c r="AA107" s="67"/>
      <c r="AB107" s="67"/>
      <c r="AC107" s="3"/>
    </row>
    <row r="108" spans="1:29" x14ac:dyDescent="0.2">
      <c r="A108" s="70">
        <v>45</v>
      </c>
      <c r="B108" s="63" t="str">
        <f t="shared" si="9"/>
        <v/>
      </c>
      <c r="C108" s="63" t="str">
        <f t="shared" si="10"/>
        <v/>
      </c>
      <c r="D108" s="63" t="str">
        <f t="shared" si="11"/>
        <v/>
      </c>
      <c r="E108" s="63" t="str">
        <f t="shared" si="12"/>
        <v/>
      </c>
      <c r="F108" s="63" t="str">
        <f t="shared" si="13"/>
        <v/>
      </c>
      <c r="G108" s="63" t="str">
        <f t="shared" si="14"/>
        <v/>
      </c>
      <c r="H108" s="63" t="str">
        <f t="shared" si="15"/>
        <v/>
      </c>
      <c r="I108" s="63" t="str">
        <f t="shared" si="16"/>
        <v/>
      </c>
      <c r="J108" s="63" t="str">
        <f t="shared" si="17"/>
        <v/>
      </c>
      <c r="K108" s="72"/>
      <c r="L108" s="71"/>
      <c r="M108" s="71"/>
      <c r="N108" s="71"/>
      <c r="O108" s="71"/>
      <c r="P108" s="71"/>
      <c r="Q108" s="71"/>
      <c r="R108" s="71"/>
      <c r="T108" s="3"/>
      <c r="U108" s="67"/>
      <c r="V108" s="67"/>
      <c r="W108" s="67"/>
      <c r="X108" s="67"/>
      <c r="Y108" s="67"/>
      <c r="Z108" s="67"/>
      <c r="AA108" s="67"/>
      <c r="AB108" s="67"/>
      <c r="AC108" s="3"/>
    </row>
    <row r="109" spans="1:29" x14ac:dyDescent="0.2">
      <c r="A109" s="70">
        <v>46</v>
      </c>
      <c r="B109" s="63" t="str">
        <f t="shared" si="9"/>
        <v/>
      </c>
      <c r="C109" s="63" t="str">
        <f t="shared" si="10"/>
        <v/>
      </c>
      <c r="D109" s="63" t="str">
        <f t="shared" si="11"/>
        <v/>
      </c>
      <c r="E109" s="63" t="str">
        <f t="shared" si="12"/>
        <v/>
      </c>
      <c r="F109" s="63" t="str">
        <f t="shared" si="13"/>
        <v/>
      </c>
      <c r="G109" s="63" t="str">
        <f t="shared" si="14"/>
        <v/>
      </c>
      <c r="H109" s="63" t="str">
        <f t="shared" si="15"/>
        <v/>
      </c>
      <c r="I109" s="63" t="str">
        <f t="shared" si="16"/>
        <v/>
      </c>
      <c r="J109" s="63" t="str">
        <f t="shared" si="17"/>
        <v/>
      </c>
      <c r="K109" s="72"/>
      <c r="L109" s="71"/>
      <c r="M109" s="71"/>
      <c r="N109" s="71"/>
      <c r="O109" s="71"/>
      <c r="P109" s="71"/>
      <c r="Q109" s="71"/>
      <c r="R109" s="71"/>
      <c r="T109" s="3"/>
      <c r="U109" s="67"/>
      <c r="V109" s="67"/>
      <c r="W109" s="67"/>
      <c r="X109" s="67"/>
      <c r="Y109" s="67"/>
      <c r="Z109" s="67"/>
      <c r="AA109" s="67"/>
      <c r="AB109" s="67"/>
      <c r="AC109" s="3"/>
    </row>
    <row r="110" spans="1:29" x14ac:dyDescent="0.2">
      <c r="A110" s="70">
        <v>47</v>
      </c>
      <c r="B110" s="63" t="str">
        <f t="shared" si="9"/>
        <v/>
      </c>
      <c r="C110" s="63" t="str">
        <f t="shared" si="10"/>
        <v/>
      </c>
      <c r="D110" s="63" t="str">
        <f t="shared" si="11"/>
        <v/>
      </c>
      <c r="E110" s="63" t="str">
        <f t="shared" si="12"/>
        <v/>
      </c>
      <c r="F110" s="63" t="str">
        <f t="shared" si="13"/>
        <v/>
      </c>
      <c r="G110" s="63" t="str">
        <f t="shared" si="14"/>
        <v/>
      </c>
      <c r="H110" s="63" t="str">
        <f t="shared" si="15"/>
        <v/>
      </c>
      <c r="I110" s="63" t="str">
        <f t="shared" si="16"/>
        <v/>
      </c>
      <c r="J110" s="63" t="str">
        <f t="shared" si="17"/>
        <v/>
      </c>
      <c r="K110" s="72"/>
      <c r="L110" s="71"/>
      <c r="M110" s="71"/>
      <c r="N110" s="71"/>
      <c r="O110" s="71"/>
      <c r="P110" s="71"/>
      <c r="Q110" s="71"/>
      <c r="R110" s="71"/>
      <c r="T110" s="3"/>
      <c r="U110" s="67"/>
      <c r="V110" s="67"/>
      <c r="W110" s="67"/>
      <c r="X110" s="67"/>
      <c r="Y110" s="67"/>
      <c r="Z110" s="67"/>
      <c r="AA110" s="67"/>
      <c r="AB110" s="67"/>
      <c r="AC110" s="3"/>
    </row>
    <row r="111" spans="1:29" x14ac:dyDescent="0.2">
      <c r="A111" s="70">
        <v>48</v>
      </c>
      <c r="B111" s="63" t="str">
        <f t="shared" si="9"/>
        <v/>
      </c>
      <c r="C111" s="63" t="str">
        <f t="shared" si="10"/>
        <v/>
      </c>
      <c r="D111" s="63" t="str">
        <f t="shared" si="11"/>
        <v/>
      </c>
      <c r="E111" s="63" t="str">
        <f t="shared" si="12"/>
        <v/>
      </c>
      <c r="F111" s="63" t="str">
        <f t="shared" si="13"/>
        <v/>
      </c>
      <c r="G111" s="63" t="str">
        <f t="shared" si="14"/>
        <v/>
      </c>
      <c r="H111" s="63" t="str">
        <f t="shared" si="15"/>
        <v/>
      </c>
      <c r="I111" s="63" t="str">
        <f t="shared" si="16"/>
        <v/>
      </c>
      <c r="J111" s="63" t="str">
        <f t="shared" si="17"/>
        <v/>
      </c>
      <c r="K111" s="65"/>
      <c r="L111" s="59"/>
      <c r="M111" s="59"/>
      <c r="N111" s="59"/>
      <c r="O111" s="59"/>
      <c r="P111" s="59"/>
      <c r="Q111" s="59"/>
      <c r="R111" s="59"/>
      <c r="T111" s="3"/>
      <c r="U111" s="67"/>
      <c r="V111" s="67"/>
      <c r="W111" s="67"/>
      <c r="X111" s="67"/>
      <c r="Y111" s="67"/>
      <c r="Z111" s="67"/>
      <c r="AA111" s="67"/>
      <c r="AB111" s="67"/>
      <c r="AC111" s="3"/>
    </row>
    <row r="112" spans="1:29" x14ac:dyDescent="0.2">
      <c r="A112" s="70">
        <v>49</v>
      </c>
      <c r="B112" s="63" t="str">
        <f t="shared" si="9"/>
        <v/>
      </c>
      <c r="C112" s="63" t="str">
        <f t="shared" si="10"/>
        <v/>
      </c>
      <c r="D112" s="63" t="str">
        <f t="shared" si="11"/>
        <v/>
      </c>
      <c r="E112" s="63" t="str">
        <f t="shared" si="12"/>
        <v/>
      </c>
      <c r="F112" s="63" t="str">
        <f t="shared" si="13"/>
        <v/>
      </c>
      <c r="G112" s="63" t="str">
        <f t="shared" si="14"/>
        <v/>
      </c>
      <c r="H112" s="63" t="str">
        <f t="shared" si="15"/>
        <v/>
      </c>
      <c r="I112" s="63" t="str">
        <f t="shared" si="16"/>
        <v/>
      </c>
      <c r="J112" s="63" t="str">
        <f t="shared" si="17"/>
        <v/>
      </c>
      <c r="K112" s="65"/>
      <c r="L112" s="59"/>
      <c r="M112" s="59"/>
      <c r="N112" s="59"/>
      <c r="O112" s="59"/>
      <c r="P112" s="59"/>
      <c r="Q112" s="59"/>
      <c r="R112" s="59"/>
      <c r="T112" s="3"/>
      <c r="U112" s="67"/>
      <c r="V112" s="67"/>
      <c r="W112" s="67"/>
      <c r="X112" s="67"/>
      <c r="Y112" s="67"/>
      <c r="Z112" s="67"/>
      <c r="AA112" s="67"/>
      <c r="AB112" s="67"/>
      <c r="AC112" s="3"/>
    </row>
    <row r="113" spans="1:29" ht="13.5" thickBot="1" x14ac:dyDescent="0.25">
      <c r="A113" s="69">
        <v>50</v>
      </c>
      <c r="B113" s="68" t="str">
        <f t="shared" si="9"/>
        <v/>
      </c>
      <c r="C113" s="61" t="str">
        <f t="shared" si="10"/>
        <v/>
      </c>
      <c r="D113" s="61" t="str">
        <f t="shared" si="11"/>
        <v/>
      </c>
      <c r="E113" s="61" t="str">
        <f t="shared" si="12"/>
        <v/>
      </c>
      <c r="F113" s="61" t="str">
        <f t="shared" si="13"/>
        <v/>
      </c>
      <c r="G113" s="61" t="str">
        <f t="shared" si="14"/>
        <v/>
      </c>
      <c r="H113" s="61" t="str">
        <f t="shared" si="15"/>
        <v/>
      </c>
      <c r="I113" s="61" t="str">
        <f t="shared" si="16"/>
        <v/>
      </c>
      <c r="J113" s="60" t="str">
        <f t="shared" si="17"/>
        <v/>
      </c>
      <c r="K113" s="65"/>
      <c r="L113" s="59"/>
      <c r="M113" s="59"/>
      <c r="N113" s="59"/>
      <c r="O113" s="59"/>
      <c r="P113" s="59"/>
      <c r="Q113" s="59"/>
      <c r="R113" s="59"/>
      <c r="T113" s="3"/>
      <c r="U113" s="67"/>
      <c r="V113" s="67"/>
      <c r="W113" s="67"/>
      <c r="X113" s="67"/>
      <c r="Y113" s="67"/>
      <c r="Z113" s="67"/>
      <c r="AA113" s="67"/>
      <c r="AB113" s="67"/>
      <c r="AC113" s="3"/>
    </row>
    <row r="114" spans="1:29" x14ac:dyDescent="0.2">
      <c r="A114" s="66" t="s">
        <v>7</v>
      </c>
      <c r="B114" s="112">
        <f t="shared" ref="B114:J114" si="18">IF(B115&gt;0,AVERAGE(B64:B113),"")</f>
        <v>100</v>
      </c>
      <c r="C114" s="112">
        <f t="shared" si="18"/>
        <v>103.58268373020852</v>
      </c>
      <c r="D114" s="112">
        <f t="shared" si="18"/>
        <v>102.9163385312379</v>
      </c>
      <c r="E114" s="112">
        <f t="shared" si="18"/>
        <v>103.95754292617463</v>
      </c>
      <c r="F114" s="63" t="str">
        <f t="shared" si="18"/>
        <v/>
      </c>
      <c r="G114" s="63" t="str">
        <f t="shared" si="18"/>
        <v/>
      </c>
      <c r="H114" s="63" t="str">
        <f t="shared" si="18"/>
        <v/>
      </c>
      <c r="I114" s="63" t="str">
        <f t="shared" si="18"/>
        <v/>
      </c>
      <c r="J114" s="63" t="str">
        <f t="shared" si="18"/>
        <v/>
      </c>
      <c r="K114" s="144" t="s">
        <v>90</v>
      </c>
      <c r="L114" s="145"/>
      <c r="M114" s="145"/>
      <c r="N114" s="145"/>
      <c r="O114" s="145"/>
      <c r="P114" s="145"/>
      <c r="Q114" s="145"/>
      <c r="R114" s="145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64" t="s">
        <v>8</v>
      </c>
      <c r="B115" s="112">
        <f t="shared" ref="B115:E115" si="19">COUNT(B64:B113)</f>
        <v>20</v>
      </c>
      <c r="C115" s="112">
        <f t="shared" si="19"/>
        <v>20</v>
      </c>
      <c r="D115" s="112">
        <f t="shared" si="19"/>
        <v>20</v>
      </c>
      <c r="E115" s="112">
        <f t="shared" si="19"/>
        <v>20</v>
      </c>
      <c r="F115" s="63"/>
      <c r="G115" s="63"/>
      <c r="H115" s="63"/>
      <c r="I115" s="63"/>
      <c r="J115" s="63"/>
      <c r="K115" s="146"/>
      <c r="L115" s="145"/>
      <c r="M115" s="145"/>
      <c r="N115" s="145"/>
      <c r="O115" s="145"/>
      <c r="P115" s="145"/>
      <c r="Q115" s="145"/>
      <c r="R115" s="145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64" t="s">
        <v>9</v>
      </c>
      <c r="B116" s="112">
        <f t="shared" ref="B116:E116" si="20">IF(B115&gt;0,STDEV(B64:B113),"")</f>
        <v>0</v>
      </c>
      <c r="C116" s="112">
        <f t="shared" si="20"/>
        <v>8.9437980326279494</v>
      </c>
      <c r="D116" s="112">
        <f t="shared" si="20"/>
        <v>7.4850133140094446</v>
      </c>
      <c r="E116" s="112">
        <f t="shared" si="20"/>
        <v>6.2938025447984689</v>
      </c>
      <c r="F116" s="63"/>
      <c r="G116" s="63"/>
      <c r="H116" s="63"/>
      <c r="I116" s="63"/>
      <c r="J116" s="63"/>
      <c r="K116" s="146"/>
      <c r="L116" s="145"/>
      <c r="M116" s="145"/>
      <c r="N116" s="145"/>
      <c r="O116" s="145"/>
      <c r="P116" s="145"/>
      <c r="Q116" s="145"/>
      <c r="R116" s="145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64" t="s">
        <v>10</v>
      </c>
      <c r="B117" s="112">
        <f t="shared" ref="B117:J117" si="21">IF(B115&gt;0,B116/SQRT(B115),"")</f>
        <v>0</v>
      </c>
      <c r="C117" s="112">
        <f t="shared" si="21"/>
        <v>1.9998940377984975</v>
      </c>
      <c r="D117" s="112">
        <f t="shared" si="21"/>
        <v>1.6736998582616096</v>
      </c>
      <c r="E117" s="112">
        <f t="shared" si="21"/>
        <v>1.4073370327130541</v>
      </c>
      <c r="F117" s="63" t="str">
        <f t="shared" si="21"/>
        <v/>
      </c>
      <c r="G117" s="63" t="str">
        <f t="shared" si="21"/>
        <v/>
      </c>
      <c r="H117" s="63" t="str">
        <f t="shared" si="21"/>
        <v/>
      </c>
      <c r="I117" s="63" t="str">
        <f t="shared" si="21"/>
        <v/>
      </c>
      <c r="J117" s="63" t="str">
        <f t="shared" si="21"/>
        <v/>
      </c>
      <c r="K117" s="146"/>
      <c r="L117" s="145"/>
      <c r="M117" s="145"/>
      <c r="N117" s="145"/>
      <c r="O117" s="145"/>
      <c r="P117" s="145"/>
      <c r="Q117" s="145"/>
      <c r="R117" s="145"/>
    </row>
    <row r="118" spans="1:29" x14ac:dyDescent="0.2">
      <c r="A118" s="64" t="s">
        <v>14</v>
      </c>
      <c r="B118" s="112">
        <f t="shared" ref="B118:J118" si="22">IF(B115&gt;2,TINV(0.1,B115-1),"")</f>
        <v>1.7291328115213698</v>
      </c>
      <c r="C118" s="112">
        <f t="shared" si="22"/>
        <v>1.7291328115213698</v>
      </c>
      <c r="D118" s="112">
        <f t="shared" si="22"/>
        <v>1.7291328115213698</v>
      </c>
      <c r="E118" s="112">
        <f t="shared" si="22"/>
        <v>1.7291328115213698</v>
      </c>
      <c r="F118" s="63" t="str">
        <f t="shared" si="22"/>
        <v/>
      </c>
      <c r="G118" s="63" t="str">
        <f t="shared" si="22"/>
        <v/>
      </c>
      <c r="H118" s="63" t="str">
        <f t="shared" si="22"/>
        <v/>
      </c>
      <c r="I118" s="63" t="str">
        <f t="shared" si="22"/>
        <v/>
      </c>
      <c r="J118" s="63" t="str">
        <f t="shared" si="22"/>
        <v/>
      </c>
      <c r="K118" s="146"/>
      <c r="L118" s="145"/>
      <c r="M118" s="145"/>
      <c r="N118" s="145"/>
      <c r="O118" s="145"/>
      <c r="P118" s="145"/>
      <c r="Q118" s="145"/>
      <c r="R118" s="145"/>
    </row>
    <row r="119" spans="1:29" x14ac:dyDescent="0.2">
      <c r="A119" s="64" t="s">
        <v>13</v>
      </c>
      <c r="B119" s="112">
        <f t="shared" ref="B119:J119" si="23">IF(B115&gt;2,B118*B117,"")</f>
        <v>0</v>
      </c>
      <c r="C119" s="112">
        <f t="shared" si="23"/>
        <v>3.4580824003233404</v>
      </c>
      <c r="D119" s="112">
        <f t="shared" si="23"/>
        <v>2.8940493415588153</v>
      </c>
      <c r="E119" s="112">
        <f t="shared" si="23"/>
        <v>2.4334726401332651</v>
      </c>
      <c r="F119" s="63" t="str">
        <f t="shared" si="23"/>
        <v/>
      </c>
      <c r="G119" s="63" t="str">
        <f t="shared" si="23"/>
        <v/>
      </c>
      <c r="H119" s="63" t="str">
        <f t="shared" si="23"/>
        <v/>
      </c>
      <c r="I119" s="63" t="str">
        <f t="shared" si="23"/>
        <v/>
      </c>
      <c r="J119" s="63" t="str">
        <f t="shared" si="23"/>
        <v/>
      </c>
      <c r="K119" s="65"/>
      <c r="L119" s="59"/>
      <c r="M119" s="59"/>
      <c r="N119" s="59"/>
      <c r="O119" s="59"/>
      <c r="P119" s="59"/>
      <c r="Q119" s="59"/>
      <c r="R119" s="59"/>
    </row>
    <row r="120" spans="1:29" x14ac:dyDescent="0.2">
      <c r="A120" s="64" t="s">
        <v>15</v>
      </c>
      <c r="B120" s="112">
        <f t="shared" ref="B120:J120" si="24">IF(B115&gt;0,MIN(B64:B113),"")</f>
        <v>100</v>
      </c>
      <c r="C120" s="112">
        <f t="shared" si="24"/>
        <v>89.926941068852926</v>
      </c>
      <c r="D120" s="112">
        <f t="shared" si="24"/>
        <v>88.718865295156391</v>
      </c>
      <c r="E120" s="112">
        <f t="shared" si="24"/>
        <v>92.47260988685305</v>
      </c>
      <c r="F120" s="63" t="str">
        <f t="shared" si="24"/>
        <v/>
      </c>
      <c r="G120" s="63" t="str">
        <f t="shared" si="24"/>
        <v/>
      </c>
      <c r="H120" s="63" t="str">
        <f t="shared" si="24"/>
        <v/>
      </c>
      <c r="I120" s="63" t="str">
        <f t="shared" si="24"/>
        <v/>
      </c>
      <c r="J120" s="63" t="str">
        <f t="shared" si="24"/>
        <v/>
      </c>
      <c r="K120" s="65"/>
      <c r="L120" s="59"/>
      <c r="M120" s="59"/>
      <c r="N120" s="59"/>
      <c r="O120" s="59"/>
      <c r="P120" s="59"/>
      <c r="Q120" s="59"/>
      <c r="R120" s="59"/>
    </row>
    <row r="121" spans="1:29" ht="13.5" thickBot="1" x14ac:dyDescent="0.25">
      <c r="A121" s="64" t="s">
        <v>16</v>
      </c>
      <c r="B121" s="112">
        <f t="shared" ref="B121:J121" si="25">IF(B115&gt;0,MAX(B64:B113),"")</f>
        <v>100</v>
      </c>
      <c r="C121" s="112">
        <f t="shared" si="25"/>
        <v>130.14103038379631</v>
      </c>
      <c r="D121" s="112">
        <f t="shared" si="25"/>
        <v>118.05198736923892</v>
      </c>
      <c r="E121" s="112">
        <f t="shared" si="25"/>
        <v>117.22839191747867</v>
      </c>
      <c r="F121" s="63" t="str">
        <f t="shared" si="25"/>
        <v/>
      </c>
      <c r="G121" s="63" t="str">
        <f t="shared" si="25"/>
        <v/>
      </c>
      <c r="H121" s="63" t="str">
        <f t="shared" si="25"/>
        <v/>
      </c>
      <c r="I121" s="63" t="str">
        <f t="shared" si="25"/>
        <v/>
      </c>
      <c r="J121" s="60" t="str">
        <f t="shared" si="25"/>
        <v/>
      </c>
      <c r="K121" s="65"/>
      <c r="L121" s="59"/>
      <c r="M121" s="59"/>
      <c r="N121" s="59"/>
      <c r="O121" s="59"/>
      <c r="P121" s="59"/>
      <c r="Q121" s="59"/>
      <c r="R121" s="59"/>
    </row>
    <row r="122" spans="1:29" x14ac:dyDescent="0.2">
      <c r="A122" s="66" t="s">
        <v>17</v>
      </c>
      <c r="B122" s="113">
        <f>100-B3</f>
        <v>87</v>
      </c>
      <c r="C122" s="113">
        <f>100-B3</f>
        <v>87</v>
      </c>
      <c r="D122" s="113">
        <f>100-B3</f>
        <v>87</v>
      </c>
      <c r="E122" s="113">
        <f>100-B3</f>
        <v>87</v>
      </c>
      <c r="F122" s="113">
        <f>100-B3</f>
        <v>87</v>
      </c>
      <c r="G122" s="113">
        <f>100-B3</f>
        <v>87</v>
      </c>
      <c r="H122" s="113">
        <f>100-B3</f>
        <v>87</v>
      </c>
      <c r="I122" s="113">
        <f>100-B3</f>
        <v>87</v>
      </c>
      <c r="J122" s="113">
        <f>100-B3</f>
        <v>87</v>
      </c>
      <c r="K122" s="65"/>
      <c r="L122" s="59"/>
      <c r="M122" s="59"/>
      <c r="N122" s="59"/>
      <c r="O122" s="59"/>
      <c r="P122" s="59"/>
      <c r="Q122" s="59"/>
      <c r="R122" s="59"/>
    </row>
    <row r="123" spans="1:29" x14ac:dyDescent="0.2">
      <c r="A123" s="64" t="s">
        <v>18</v>
      </c>
      <c r="B123" s="104">
        <f>100+B3</f>
        <v>113</v>
      </c>
      <c r="C123" s="104">
        <f>100+B3</f>
        <v>113</v>
      </c>
      <c r="D123" s="104">
        <f>100+B3</f>
        <v>113</v>
      </c>
      <c r="E123" s="104">
        <f>100+B3</f>
        <v>113</v>
      </c>
      <c r="F123" s="104">
        <f>100+B3</f>
        <v>113</v>
      </c>
      <c r="G123" s="104">
        <f>100+B3</f>
        <v>113</v>
      </c>
      <c r="H123" s="104">
        <f>100+B3</f>
        <v>113</v>
      </c>
      <c r="I123" s="104">
        <f>100+B3</f>
        <v>113</v>
      </c>
      <c r="J123" s="104">
        <f>100+B3</f>
        <v>113</v>
      </c>
      <c r="K123" s="65"/>
      <c r="L123" s="59"/>
      <c r="M123" s="59"/>
      <c r="N123" s="59"/>
      <c r="O123" s="59"/>
      <c r="P123" s="59"/>
      <c r="Q123" s="59"/>
      <c r="R123" s="59"/>
    </row>
    <row r="124" spans="1:29" x14ac:dyDescent="0.2">
      <c r="A124" s="64" t="s">
        <v>22</v>
      </c>
      <c r="B124" s="104">
        <f>100-E3</f>
        <v>69</v>
      </c>
      <c r="C124" s="104">
        <f>100-E3</f>
        <v>69</v>
      </c>
      <c r="D124" s="104">
        <f>100-E3</f>
        <v>69</v>
      </c>
      <c r="E124" s="104">
        <f>100-E3</f>
        <v>69</v>
      </c>
      <c r="F124" s="104">
        <f>100-E3</f>
        <v>69</v>
      </c>
      <c r="G124" s="104">
        <f>100-E3</f>
        <v>69</v>
      </c>
      <c r="H124" s="104">
        <f>100-E3</f>
        <v>69</v>
      </c>
      <c r="I124" s="104">
        <f>100-E3</f>
        <v>69</v>
      </c>
      <c r="J124" s="114">
        <f>100-E3</f>
        <v>69</v>
      </c>
      <c r="K124" s="59"/>
      <c r="L124" s="59"/>
      <c r="M124" s="59"/>
      <c r="N124" s="59"/>
      <c r="O124" s="59"/>
      <c r="P124" s="59"/>
      <c r="Q124" s="59"/>
      <c r="R124" s="59"/>
    </row>
    <row r="125" spans="1:29" ht="13.5" thickBot="1" x14ac:dyDescent="0.25">
      <c r="A125" s="62" t="s">
        <v>23</v>
      </c>
      <c r="B125" s="115">
        <f>100+E3</f>
        <v>131</v>
      </c>
      <c r="C125" s="115">
        <f>100+E3</f>
        <v>131</v>
      </c>
      <c r="D125" s="115">
        <f>100+E3</f>
        <v>131</v>
      </c>
      <c r="E125" s="115">
        <f>100+E3</f>
        <v>131</v>
      </c>
      <c r="F125" s="115">
        <f>100+E3</f>
        <v>131</v>
      </c>
      <c r="G125" s="115">
        <f>100+E3</f>
        <v>131</v>
      </c>
      <c r="H125" s="115">
        <f>100+E3</f>
        <v>131</v>
      </c>
      <c r="I125" s="115">
        <f>100+E3</f>
        <v>131</v>
      </c>
      <c r="J125" s="116">
        <f>100+E3</f>
        <v>131</v>
      </c>
      <c r="K125" s="59"/>
      <c r="L125" s="59"/>
      <c r="M125" s="59"/>
      <c r="N125" s="59"/>
      <c r="O125" s="59"/>
      <c r="P125" s="59"/>
      <c r="Q125" s="59"/>
      <c r="R125" s="59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sheetProtection selectLockedCells="1"/>
  <mergeCells count="6">
    <mergeCell ref="K114:R118"/>
    <mergeCell ref="K40:R40"/>
    <mergeCell ref="K102:R106"/>
    <mergeCell ref="C1:J1"/>
    <mergeCell ref="B7:J7"/>
    <mergeCell ref="B61:J61"/>
  </mergeCells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>
    <oddFooter>&amp;L&amp;1#&amp;"Calibri"&amp;10&amp;K000000Følsomhet Intern (gul)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E529-0C86-4FD9-A1E3-305D714D01AF}">
  <dimension ref="B2:M29"/>
  <sheetViews>
    <sheetView tabSelected="1" workbookViewId="0">
      <selection activeCell="T4" sqref="T4"/>
    </sheetView>
  </sheetViews>
  <sheetFormatPr defaultColWidth="11.42578125" defaultRowHeight="12.75" x14ac:dyDescent="0.2"/>
  <cols>
    <col min="1" max="16384" width="11.42578125" style="4"/>
  </cols>
  <sheetData>
    <row r="2" spans="2:13" ht="13.5" thickBot="1" x14ac:dyDescent="0.25"/>
    <row r="3" spans="2:13" ht="34.5" x14ac:dyDescent="0.45">
      <c r="B3" s="103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99"/>
    </row>
    <row r="4" spans="2:13" ht="204.75" customHeight="1" x14ac:dyDescent="0.2">
      <c r="B4" s="163" t="s">
        <v>125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</row>
    <row r="5" spans="2:13" ht="12.75" customHeight="1" x14ac:dyDescent="0.2">
      <c r="B5" s="157" t="s">
        <v>108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2:13" x14ac:dyDescent="0.2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13" x14ac:dyDescent="0.2"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13" x14ac:dyDescent="0.2"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/>
    </row>
    <row r="9" spans="2:13" x14ac:dyDescent="0.2"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/>
    </row>
    <row r="10" spans="2:13" x14ac:dyDescent="0.2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2:13" x14ac:dyDescent="0.2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2:13" x14ac:dyDescent="0.2"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</row>
    <row r="13" spans="2:13" ht="13.5" thickBot="1" x14ac:dyDescent="0.25"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</row>
    <row r="14" spans="2:13" ht="45" thickBot="1" x14ac:dyDescent="0.6">
      <c r="B14" s="102"/>
    </row>
    <row r="15" spans="2:13" ht="44.25" x14ac:dyDescent="0.55000000000000004">
      <c r="B15" s="101" t="s">
        <v>71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9"/>
    </row>
    <row r="16" spans="2:13" x14ac:dyDescent="0.2">
      <c r="B16" s="98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6"/>
    </row>
    <row r="17" spans="2:13" x14ac:dyDescent="0.2">
      <c r="B17" s="163" t="s">
        <v>122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5"/>
    </row>
    <row r="18" spans="2:13" x14ac:dyDescent="0.2">
      <c r="B18" s="166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2:13" x14ac:dyDescent="0.2">
      <c r="B19" s="166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5"/>
    </row>
    <row r="20" spans="2:13" x14ac:dyDescent="0.2">
      <c r="B20" s="166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2:13" x14ac:dyDescent="0.2">
      <c r="B21" s="166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5"/>
    </row>
    <row r="22" spans="2:13" x14ac:dyDescent="0.2">
      <c r="B22" s="166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</row>
    <row r="23" spans="2:13" ht="13.5" thickBot="1" x14ac:dyDescent="0.25">
      <c r="B23" s="95" t="s">
        <v>72</v>
      </c>
      <c r="C23" s="94"/>
      <c r="D23" s="94" t="s">
        <v>119</v>
      </c>
      <c r="E23" s="94"/>
      <c r="F23" s="94"/>
      <c r="G23" s="94"/>
      <c r="H23" s="94"/>
      <c r="I23" s="94"/>
      <c r="J23" s="94"/>
      <c r="K23" s="94"/>
      <c r="L23" s="94"/>
      <c r="M23" s="93"/>
    </row>
    <row r="25" spans="2:13" x14ac:dyDescent="0.2">
      <c r="B25" s="4" t="s">
        <v>76</v>
      </c>
    </row>
    <row r="26" spans="2:13" x14ac:dyDescent="0.2">
      <c r="B26" s="4" t="str">
        <f>hiddenSheet!ekr_verifisert</f>
        <v>27.06.2023 - Erland, Odd Einar, 27.06.2023 - Talgø, Nina Magnusson, 28.06.2023 - Trude Andersen, 27.06.2023 - Viste, Kristin</v>
      </c>
    </row>
    <row r="29" spans="2:13" x14ac:dyDescent="0.2">
      <c r="B29" s="4" t="s">
        <v>77</v>
      </c>
      <c r="C29" s="4" t="str">
        <f>hiddenSheet!ekr_utgitt</f>
        <v>02.06.2023</v>
      </c>
    </row>
  </sheetData>
  <mergeCells count="3">
    <mergeCell ref="B5:M13"/>
    <mergeCell ref="B17:M22"/>
    <mergeCell ref="B4:M4"/>
  </mergeCells>
  <pageMargins left="0.7" right="0.7" top="0.75" bottom="0.75" header="0.3" footer="0.3"/>
  <pageSetup orientation="portrait" r:id="rId1"/>
  <headerFooter>
    <oddFooter>&amp;L&amp;1#&amp;"Calibri"&amp;10&amp;K000000Følsomhet Intern (gul)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0B54-E9C4-4FD5-945E-2ED16B0A359E}">
  <dimension ref="A1:B15"/>
  <sheetViews>
    <sheetView workbookViewId="0"/>
  </sheetViews>
  <sheetFormatPr defaultColWidth="11.42578125" defaultRowHeight="12.75" x14ac:dyDescent="0.2"/>
  <sheetData>
    <row r="1" spans="1:2" x14ac:dyDescent="0.2">
      <c r="A1">
        <v>-10</v>
      </c>
      <c r="B1" s="6" t="s">
        <v>110</v>
      </c>
    </row>
    <row r="2" spans="1:2" x14ac:dyDescent="0.2">
      <c r="A2" t="s">
        <v>73</v>
      </c>
      <c r="B2" s="6" t="s">
        <v>91</v>
      </c>
    </row>
    <row r="3" spans="1:2" x14ac:dyDescent="0.2">
      <c r="A3" t="s">
        <v>109</v>
      </c>
      <c r="B3" s="6" t="s">
        <v>111</v>
      </c>
    </row>
    <row r="4" spans="1:2" x14ac:dyDescent="0.2">
      <c r="A4" t="s">
        <v>74</v>
      </c>
      <c r="B4" s="6" t="s">
        <v>112</v>
      </c>
    </row>
    <row r="5" spans="1:2" ht="409.5" x14ac:dyDescent="0.2">
      <c r="A5" s="33" t="s">
        <v>115</v>
      </c>
      <c r="B5" s="6" t="s">
        <v>83</v>
      </c>
    </row>
    <row r="6" spans="1:2" x14ac:dyDescent="0.2">
      <c r="A6" t="s">
        <v>113</v>
      </c>
      <c r="B6" s="6" t="s">
        <v>92</v>
      </c>
    </row>
    <row r="7" spans="1:2" x14ac:dyDescent="0.2">
      <c r="A7" t="s">
        <v>75</v>
      </c>
    </row>
    <row r="8" spans="1:2" x14ac:dyDescent="0.2">
      <c r="A8" t="s">
        <v>75</v>
      </c>
    </row>
    <row r="9" spans="1:2" x14ac:dyDescent="0.2">
      <c r="A9" t="s">
        <v>75</v>
      </c>
    </row>
    <row r="10" spans="1:2" x14ac:dyDescent="0.2">
      <c r="A10" t="s">
        <v>75</v>
      </c>
    </row>
    <row r="11" spans="1:2" x14ac:dyDescent="0.2">
      <c r="A11" t="s">
        <v>75</v>
      </c>
    </row>
    <row r="12" spans="1:2" x14ac:dyDescent="0.2">
      <c r="A12">
        <v>0</v>
      </c>
    </row>
    <row r="13" spans="1:2" x14ac:dyDescent="0.2">
      <c r="A13" t="s">
        <v>30</v>
      </c>
    </row>
    <row r="14" spans="1:2" x14ac:dyDescent="0.2">
      <c r="A14">
        <v>2.2000000000000002</v>
      </c>
    </row>
    <row r="15" spans="1:2" x14ac:dyDescent="0.2">
      <c r="A15" t="s">
        <v>101</v>
      </c>
    </row>
  </sheetData>
  <pageMargins left="0.7" right="0.7" top="0.75" bottom="0.75" header="0.3" footer="0.3"/>
  <pageSetup orientation="portrait" r:id="rId1"/>
  <headerFooter>
    <oddFooter>&amp;L&amp;1#&amp;"Calibri"&amp;10&amp;K000000Følsomhet Intern (gul)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8950-32F5-4694-8B97-28F003544F10}">
  <dimension ref="A1"/>
  <sheetViews>
    <sheetView workbookViewId="0">
      <selection activeCell="A47" sqref="A47"/>
    </sheetView>
  </sheetViews>
  <sheetFormatPr defaultColWidth="11.42578125" defaultRowHeight="12.75" x14ac:dyDescent="0.2"/>
  <sheetData/>
  <pageMargins left="0.75" right="0.75" top="1" bottom="1" header="0.5" footer="0.5"/>
  <pageSetup orientation="portrait" r:id="rId1"/>
  <headerFooter alignWithMargins="0">
    <oddFooter>&amp;L&amp;1#&amp;"Calibri"&amp;10&amp;K000000Følsomhet Intern (gul)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1576a9c-7d7e-4728-b741-ca70f76c5084" xsi:nil="true"/>
    <TaxCatchAll xmlns="47b758eb-894d-4781-a380-777ca4becf23" xsi:nil="true"/>
    <lcf76f155ced4ddcb4097134ff3c332f xmlns="11576a9c-7d7e-4728-b741-ca70f76c508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634C36C38D15469D3EF5AB5A92EE23" ma:contentTypeVersion="15" ma:contentTypeDescription="Opprett et nytt dokument." ma:contentTypeScope="" ma:versionID="0edc08c39f28372ee8e11dc460cf4089">
  <xsd:schema xmlns:xsd="http://www.w3.org/2001/XMLSchema" xmlns:xs="http://www.w3.org/2001/XMLSchema" xmlns:p="http://schemas.microsoft.com/office/2006/metadata/properties" xmlns:ns2="11576a9c-7d7e-4728-b741-ca70f76c5084" xmlns:ns3="47b758eb-894d-4781-a380-777ca4becf23" targetNamespace="http://schemas.microsoft.com/office/2006/metadata/properties" ma:root="true" ma:fieldsID="56c12a643b6e4a4e673a7a197f34b6ff" ns2:_="" ns3:_="">
    <xsd:import namespace="11576a9c-7d7e-4728-b741-ca70f76c5084"/>
    <xsd:import namespace="47b758eb-894d-4781-a380-777ca4becf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76a9c-7d7e-4728-b741-ca70f76c5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36a61b50-ac2f-48d5-8ac7-e75171fb65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2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758eb-894d-4781-a380-777ca4becf2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befe5f-2fbb-44ee-a2b3-0b8155191c8f}" ma:internalName="TaxCatchAll" ma:showField="CatchAllData" ma:web="47b758eb-894d-4781-a380-777ca4becf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1B04C0-2733-4870-BBEF-FBF59BA4B007}">
  <ds:schemaRefs>
    <ds:schemaRef ds:uri="http://schemas.microsoft.com/office/2006/metadata/properties"/>
    <ds:schemaRef ds:uri="http://schemas.microsoft.com/office/infopath/2007/PartnerControls"/>
    <ds:schemaRef ds:uri="11576a9c-7d7e-4728-b741-ca70f76c5084"/>
    <ds:schemaRef ds:uri="47b758eb-894d-4781-a380-777ca4becf23"/>
  </ds:schemaRefs>
</ds:datastoreItem>
</file>

<file path=customXml/itemProps2.xml><?xml version="1.0" encoding="utf-8"?>
<ds:datastoreItem xmlns:ds="http://schemas.openxmlformats.org/officeDocument/2006/customXml" ds:itemID="{8CC511AC-291D-497C-B23A-67D5484FC1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622290-6895-45A1-9854-94AB6D6F1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76a9c-7d7e-4728-b741-ca70f76c5084"/>
    <ds:schemaRef ds:uri="47b758eb-894d-4781-a380-777ca4bec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Forside</vt:lpstr>
      <vt:lpstr> Beskrivelse av forsøket</vt:lpstr>
      <vt:lpstr>Data</vt:lpstr>
      <vt:lpstr>Konklusjon</vt:lpstr>
      <vt:lpstr>hiddenSheet</vt:lpstr>
      <vt:lpstr>Ark2</vt:lpstr>
      <vt:lpstr>hiddenSheet!beskyttet</vt:lpstr>
      <vt:lpstr>hiddenSheet!docver</vt:lpstr>
      <vt:lpstr>hiddenSheet!ek_dbfields</vt:lpstr>
      <vt:lpstr>hiddenSheet!ek_doktittel</vt:lpstr>
      <vt:lpstr>hiddenSheet!ek_dokumentid</vt:lpstr>
      <vt:lpstr>hiddenSheet!ek_endrfields</vt:lpstr>
      <vt:lpstr>hiddenSheet!ek_format</vt:lpstr>
      <vt:lpstr>hiddenSheet!ek_type</vt:lpstr>
      <vt:lpstr>hiddenSheet!ek_utgave</vt:lpstr>
      <vt:lpstr>hiddenSheet!ekr_doktittel</vt:lpstr>
      <vt:lpstr>hiddenSheet!ekr_dokumentid</vt:lpstr>
      <vt:lpstr>hiddenSheet!ekr_utgitt</vt:lpstr>
      <vt:lpstr>hiddenSheet!ekr_verifisert</vt:lpstr>
      <vt:lpstr>hiddenSheet!khb</vt:lpstr>
      <vt:lpstr>hiddenSheet!lagre</vt:lpstr>
      <vt:lpstr>hiddenSheet!nyidxd</vt:lpstr>
      <vt:lpstr>hiddenSheet!nyidxr</vt:lpstr>
      <vt:lpstr>hiddenSheet!skitten</vt:lpstr>
      <vt:lpstr>hiddenSheet!tidek_eksref</vt:lpstr>
      <vt:lpstr>hiddenSheet!tidek_referanse</vt:lpstr>
      <vt:lpstr>hiddenSheet!tidek_vedlegg</vt:lpstr>
    </vt:vector>
  </TitlesOfParts>
  <Manager/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MBF MAL - Holdbarhetsforsøk ved Hormonlaboratoriet</dc:title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2023-06-29T08:11:13Z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Helse Bergen</vt:lpwstr>
  </property>
  <property fmtid="{D5CDD505-2E9C-101B-9397-08002B2CF9AE}" pid="3" name="EK_GjelderFra">
    <vt:lpwstr>[]</vt:lpwstr>
  </property>
  <property fmtid="{D5CDD505-2E9C-101B-9397-08002B2CF9AE}" pid="4" name="EK_Opprettet">
    <vt:lpwstr>23.04.2018</vt:lpwstr>
  </property>
  <property fmtid="{D5CDD505-2E9C-101B-9397-08002B2CF9AE}" pid="5" name="EK_Utgitt">
    <vt:lpwstr>[]</vt:lpwstr>
  </property>
  <property fmtid="{D5CDD505-2E9C-101B-9397-08002B2CF9AE}" pid="6" name="EK_IBrukDato">
    <vt:lpwstr>[]</vt:lpwstr>
  </property>
  <property fmtid="{D5CDD505-2E9C-101B-9397-08002B2CF9AE}" pid="7" name="EK_DokumentID">
    <vt:lpwstr>D54447</vt:lpwstr>
  </property>
  <property fmtid="{D5CDD505-2E9C-101B-9397-08002B2CF9AE}" pid="8" name="EK_DokTittel">
    <vt:lpwstr>MBF MAL - Holdbarhetsforsøk ved Hormonlaboratoriet</vt:lpwstr>
  </property>
  <property fmtid="{D5CDD505-2E9C-101B-9397-08002B2CF9AE}" pid="9" name="EK_DokType">
    <vt:lpwstr>[]</vt:lpwstr>
  </property>
  <property fmtid="{D5CDD505-2E9C-101B-9397-08002B2CF9AE}" pid="10" name="EK_Erstatter">
    <vt:lpwstr>[]</vt:lpwstr>
  </property>
  <property fmtid="{D5CDD505-2E9C-101B-9397-08002B2CF9AE}" pid="11" name="EK_ErstatterD">
    <vt:lpwstr>[]</vt:lpwstr>
  </property>
  <property fmtid="{D5CDD505-2E9C-101B-9397-08002B2CF9AE}" pid="12" name="EK_Signatur">
    <vt:lpwstr>[]</vt:lpwstr>
  </property>
  <property fmtid="{D5CDD505-2E9C-101B-9397-08002B2CF9AE}" pid="13" name="EK_Verifisert">
    <vt:lpwstr>[]</vt:lpwstr>
  </property>
  <property fmtid="{D5CDD505-2E9C-101B-9397-08002B2CF9AE}" pid="14" name="EK_Hørt">
    <vt:lpwstr>[]</vt:lpwstr>
  </property>
  <property fmtid="{D5CDD505-2E9C-101B-9397-08002B2CF9AE}" pid="15" name="EK_Gradering">
    <vt:lpwstr>Åpen</vt:lpwstr>
  </property>
  <property fmtid="{D5CDD505-2E9C-101B-9397-08002B2CF9AE}" pid="16" name="EK_RefNr">
    <vt:lpwstr>02.13.5.11.9.1-03</vt:lpwstr>
  </property>
  <property fmtid="{D5CDD505-2E9C-101B-9397-08002B2CF9AE}" pid="17" name="EK_Revisjon">
    <vt:lpwstr>-</vt:lpwstr>
  </property>
  <property fmtid="{D5CDD505-2E9C-101B-9397-08002B2CF9AE}" pid="18" name="EK_Ansvarlig">
    <vt:lpwstr>&lt;ingen&gt;</vt:lpwstr>
  </property>
  <property fmtid="{D5CDD505-2E9C-101B-9397-08002B2CF9AE}" pid="19" name="EK_SkrevetAv">
    <vt:lpwstr>[]</vt:lpwstr>
  </property>
  <property fmtid="{D5CDD505-2E9C-101B-9397-08002B2CF9AE}" pid="20" name="EK_UText1">
    <vt:lpwstr>[]</vt:lpwstr>
  </property>
  <property fmtid="{D5CDD505-2E9C-101B-9397-08002B2CF9AE}" pid="21" name="EK_UText2">
    <vt:lpwstr>[]</vt:lpwstr>
  </property>
  <property fmtid="{D5CDD505-2E9C-101B-9397-08002B2CF9AE}" pid="22" name="EK_UText3">
    <vt:lpwstr>[]</vt:lpwstr>
  </property>
  <property fmtid="{D5CDD505-2E9C-101B-9397-08002B2CF9AE}" pid="23" name="EK_UText4">
    <vt:lpwstr>[]</vt:lpwstr>
  </property>
  <property fmtid="{D5CDD505-2E9C-101B-9397-08002B2CF9AE}" pid="24" name="EK_Status">
    <vt:lpwstr>Nytt</vt:lpwstr>
  </property>
  <property fmtid="{D5CDD505-2E9C-101B-9397-08002B2CF9AE}" pid="25" name="EK_Stikkord">
    <vt:lpwstr>[]</vt:lpwstr>
  </property>
  <property fmtid="{D5CDD505-2E9C-101B-9397-08002B2CF9AE}" pid="26" name="EK_SuperStikkord">
    <vt:lpwstr>[]</vt:lpwstr>
  </property>
  <property fmtid="{D5CDD505-2E9C-101B-9397-08002B2CF9AE}" pid="27" name="EK_Rapport">
    <vt:lpwstr>[]</vt:lpwstr>
  </property>
  <property fmtid="{D5CDD505-2E9C-101B-9397-08002B2CF9AE}" pid="28" name="EK_EKPrintMerke">
    <vt:lpwstr>Uoffisiell utskrift er kun gyldig på utskriftsdato</vt:lpwstr>
  </property>
  <property fmtid="{D5CDD505-2E9C-101B-9397-08002B2CF9AE}" pid="29" name="EK_Watermark">
    <vt:lpwstr>[]</vt:lpwstr>
  </property>
  <property fmtid="{D5CDD505-2E9C-101B-9397-08002B2CF9AE}" pid="30" name="EK_Utgave">
    <vt:lpwstr>1.02</vt:lpwstr>
  </property>
  <property fmtid="{D5CDD505-2E9C-101B-9397-08002B2CF9AE}" pid="31" name="EK_DL">
    <vt:lpwstr>3</vt:lpwstr>
  </property>
  <property fmtid="{D5CDD505-2E9C-101B-9397-08002B2CF9AE}" pid="32" name="EK_GjelderTil">
    <vt:lpwstr>[]</vt:lpwstr>
  </property>
  <property fmtid="{D5CDD505-2E9C-101B-9397-08002B2CF9AE}" pid="33" name="EK_HRefNr">
    <vt:lpwstr>[]</vt:lpwstr>
  </property>
  <property fmtid="{D5CDD505-2E9C-101B-9397-08002B2CF9AE}" pid="34" name="EK_HbNavn">
    <vt:lpwstr>[]</vt:lpwstr>
  </property>
  <property fmtid="{D5CDD505-2E9C-101B-9397-08002B2CF9AE}" pid="35" name="EKR_DokType">
    <vt:lpwstr>Rapport</vt:lpwstr>
  </property>
  <property fmtid="{D5CDD505-2E9C-101B-9397-08002B2CF9AE}" pid="36" name="EKR_Doktittel">
    <vt:lpwstr>SKKORT- Holdbarhetsforsøk RT (Rapport)</vt:lpwstr>
  </property>
  <property fmtid="{D5CDD505-2E9C-101B-9397-08002B2CF9AE}" pid="37" name="EKR_DokumentID">
    <vt:lpwstr>R30950</vt:lpwstr>
  </property>
  <property fmtid="{D5CDD505-2E9C-101B-9397-08002B2CF9AE}" pid="38" name="EKR_RefNr">
    <vt:lpwstr>02.13.4.16.7.1.2-R30950</vt:lpwstr>
  </property>
  <property fmtid="{D5CDD505-2E9C-101B-9397-08002B2CF9AE}" pid="39" name="EKR_Gradering">
    <vt:lpwstr>Åpen</vt:lpwstr>
  </property>
  <property fmtid="{D5CDD505-2E9C-101B-9397-08002B2CF9AE}" pid="40" name="EKR_Signatur">
    <vt:lpwstr>&lt;skal ikke godkjennes&gt;</vt:lpwstr>
  </property>
  <property fmtid="{D5CDD505-2E9C-101B-9397-08002B2CF9AE}" pid="41" name="EKR_Verifisert">
    <vt:lpwstr> </vt:lpwstr>
  </property>
  <property fmtid="{D5CDD505-2E9C-101B-9397-08002B2CF9AE}" pid="42" name="EKR_Hørt">
    <vt:lpwstr> </vt:lpwstr>
  </property>
  <property fmtid="{D5CDD505-2E9C-101B-9397-08002B2CF9AE}" pid="43" name="EKR_Dokeier">
    <vt:lpwstr>Mall, Achim</vt:lpwstr>
  </property>
  <property fmtid="{D5CDD505-2E9C-101B-9397-08002B2CF9AE}" pid="44" name="EKR_Status">
    <vt:lpwstr>I arbeid</vt:lpwstr>
  </property>
  <property fmtid="{D5CDD505-2E9C-101B-9397-08002B2CF9AE}" pid="45" name="EKR_Opprettet">
    <vt:lpwstr>02.06.2023</vt:lpwstr>
  </property>
  <property fmtid="{D5CDD505-2E9C-101B-9397-08002B2CF9AE}" pid="46" name="EKR_Endret">
    <vt:lpwstr>21.06.2023</vt:lpwstr>
  </property>
  <property fmtid="{D5CDD505-2E9C-101B-9397-08002B2CF9AE}" pid="47" name="EKR_Ibruk">
    <vt:lpwstr> </vt:lpwstr>
  </property>
  <property fmtid="{D5CDD505-2E9C-101B-9397-08002B2CF9AE}" pid="48" name="EKR_Rapport">
    <vt:lpwstr>[]</vt:lpwstr>
  </property>
  <property fmtid="{D5CDD505-2E9C-101B-9397-08002B2CF9AE}" pid="49" name="EKR_Utgitt">
    <vt:lpwstr>02.06.2023</vt:lpwstr>
  </property>
  <property fmtid="{D5CDD505-2E9C-101B-9397-08002B2CF9AE}" pid="50" name="EKR_SkrevetAv">
    <vt:lpwstr>[]</vt:lpwstr>
  </property>
  <property fmtid="{D5CDD505-2E9C-101B-9397-08002B2CF9AE}" pid="51" name="EKR_UText1">
    <vt:lpwstr>[]</vt:lpwstr>
  </property>
  <property fmtid="{D5CDD505-2E9C-101B-9397-08002B2CF9AE}" pid="52" name="EKR_UText2">
    <vt:lpwstr>[]</vt:lpwstr>
  </property>
  <property fmtid="{D5CDD505-2E9C-101B-9397-08002B2CF9AE}" pid="53" name="EKR_UText3">
    <vt:lpwstr> </vt:lpwstr>
  </property>
  <property fmtid="{D5CDD505-2E9C-101B-9397-08002B2CF9AE}" pid="54" name="EKR_UText4">
    <vt:lpwstr> </vt:lpwstr>
  </property>
  <property fmtid="{D5CDD505-2E9C-101B-9397-08002B2CF9AE}" pid="55" name="EK_Merknad">
    <vt:lpwstr>[]</vt:lpwstr>
  </property>
  <property fmtid="{D5CDD505-2E9C-101B-9397-08002B2CF9AE}" pid="56" name="EK_DocLvlShort">
    <vt:lpwstr> </vt:lpwstr>
  </property>
  <property fmtid="{D5CDD505-2E9C-101B-9397-08002B2CF9AE}" pid="57" name="EK_DocLevel">
    <vt:lpwstr> </vt:lpwstr>
  </property>
  <property fmtid="{D5CDD505-2E9C-101B-9397-08002B2CF9AE}" pid="58" name="MSIP_Label_0c3ffc1c-ef00-4620-9c2f-7d9c1597774b_Enabled">
    <vt:lpwstr>true</vt:lpwstr>
  </property>
  <property fmtid="{D5CDD505-2E9C-101B-9397-08002B2CF9AE}" pid="59" name="MSIP_Label_0c3ffc1c-ef00-4620-9c2f-7d9c1597774b_SetDate">
    <vt:lpwstr>2023-06-28T12:07:21Z</vt:lpwstr>
  </property>
  <property fmtid="{D5CDD505-2E9C-101B-9397-08002B2CF9AE}" pid="60" name="MSIP_Label_0c3ffc1c-ef00-4620-9c2f-7d9c1597774b_Method">
    <vt:lpwstr>Standard</vt:lpwstr>
  </property>
  <property fmtid="{D5CDD505-2E9C-101B-9397-08002B2CF9AE}" pid="61" name="MSIP_Label_0c3ffc1c-ef00-4620-9c2f-7d9c1597774b_Name">
    <vt:lpwstr>Intern</vt:lpwstr>
  </property>
  <property fmtid="{D5CDD505-2E9C-101B-9397-08002B2CF9AE}" pid="62" name="MSIP_Label_0c3ffc1c-ef00-4620-9c2f-7d9c1597774b_SiteId">
    <vt:lpwstr>bdcbe535-f3cf-49f5-8a6a-fb6d98dc7837</vt:lpwstr>
  </property>
  <property fmtid="{D5CDD505-2E9C-101B-9397-08002B2CF9AE}" pid="63" name="MSIP_Label_0c3ffc1c-ef00-4620-9c2f-7d9c1597774b_ActionId">
    <vt:lpwstr>e9455964-15d9-4b5a-8af4-8ecb36befe4c</vt:lpwstr>
  </property>
  <property fmtid="{D5CDD505-2E9C-101B-9397-08002B2CF9AE}" pid="64" name="MSIP_Label_0c3ffc1c-ef00-4620-9c2f-7d9c1597774b_ContentBits">
    <vt:lpwstr>2</vt:lpwstr>
  </property>
  <property fmtid="{D5CDD505-2E9C-101B-9397-08002B2CF9AE}" pid="65" name="ContentTypeId">
    <vt:lpwstr>0x010100C5634C36C38D15469D3EF5AB5A92EE23</vt:lpwstr>
  </property>
</Properties>
</file>